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drawings/drawing13.xml" ContentType="application/vnd.openxmlformats-officedocument.drawing+xml"/>
  <Override PartName="/xl/comments11.xml" ContentType="application/vnd.openxmlformats-officedocument.spreadsheetml.comments+xml"/>
  <Override PartName="/xl/drawings/drawing14.xml" ContentType="application/vnd.openxmlformats-officedocument.drawing+xml"/>
  <Override PartName="/xl/comments12.xml" ContentType="application/vnd.openxmlformats-officedocument.spreadsheetml.comments+xml"/>
  <Override PartName="/xl/drawings/drawing15.xml" ContentType="application/vnd.openxmlformats-officedocument.drawing+xml"/>
  <Override PartName="/xl/comments13.xml" ContentType="application/vnd.openxmlformats-officedocument.spreadsheetml.comments+xml"/>
  <Override PartName="/xl/drawings/drawing16.xml" ContentType="application/vnd.openxmlformats-officedocument.drawing+xml"/>
  <Override PartName="/xl/comments14.xml" ContentType="application/vnd.openxmlformats-officedocument.spreadsheetml.comments+xml"/>
  <Override PartName="/xl/drawings/drawing17.xml" ContentType="application/vnd.openxmlformats-officedocument.drawing+xml"/>
  <Override PartName="/xl/comments15.xml" ContentType="application/vnd.openxmlformats-officedocument.spreadsheetml.comments+xml"/>
  <Override PartName="/xl/drawings/drawing18.xml" ContentType="application/vnd.openxmlformats-officedocument.drawing+xml"/>
  <Override PartName="/xl/comments16.xml" ContentType="application/vnd.openxmlformats-officedocument.spreadsheetml.comments+xml"/>
  <Override PartName="/xl/drawings/drawing19.xml" ContentType="application/vnd.openxmlformats-officedocument.drawing+xml"/>
  <Override PartName="/xl/comments17.xml" ContentType="application/vnd.openxmlformats-officedocument.spreadsheetml.comments+xml"/>
  <Override PartName="/xl/drawings/drawing20.xml" ContentType="application/vnd.openxmlformats-officedocument.drawing+xml"/>
  <Override PartName="/xl/comments18.xml" ContentType="application/vnd.openxmlformats-officedocument.spreadsheetml.comments+xml"/>
  <Override PartName="/xl/drawings/drawing21.xml" ContentType="application/vnd.openxmlformats-officedocument.drawing+xml"/>
  <Override PartName="/xl/comments19.xml" ContentType="application/vnd.openxmlformats-officedocument.spreadsheetml.comments+xml"/>
  <Override PartName="/xl/drawings/drawing22.xml" ContentType="application/vnd.openxmlformats-officedocument.drawing+xml"/>
  <Override PartName="/xl/comments20.xml" ContentType="application/vnd.openxmlformats-officedocument.spreadsheetml.comments+xml"/>
  <Override PartName="/xl/drawings/drawing23.xml" ContentType="application/vnd.openxmlformats-officedocument.drawing+xml"/>
  <Override PartName="/xl/comments21.xml" ContentType="application/vnd.openxmlformats-officedocument.spreadsheetml.comments+xml"/>
  <Override PartName="/xl/drawings/drawing24.xml" ContentType="application/vnd.openxmlformats-officedocument.drawing+xml"/>
  <Override PartName="/xl/comments22.xml" ContentType="application/vnd.openxmlformats-officedocument.spreadsheetml.comments+xml"/>
  <Override PartName="/xl/drawings/drawing25.xml" ContentType="application/vnd.openxmlformats-officedocument.drawing+xml"/>
  <Override PartName="/xl/comments23.xml" ContentType="application/vnd.openxmlformats-officedocument.spreadsheetml.comments+xml"/>
  <Override PartName="/xl/drawings/drawing26.xml" ContentType="application/vnd.openxmlformats-officedocument.drawing+xml"/>
  <Override PartName="/xl/comments24.xml" ContentType="application/vnd.openxmlformats-officedocument.spreadsheetml.comments+xml"/>
  <Override PartName="/xl/drawings/drawing27.xml" ContentType="application/vnd.openxmlformats-officedocument.drawing+xml"/>
  <Override PartName="/xl/comments25.xml" ContentType="application/vnd.openxmlformats-officedocument.spreadsheetml.comments+xml"/>
  <Override PartName="/xl/drawings/drawing28.xml" ContentType="application/vnd.openxmlformats-officedocument.drawing+xml"/>
  <Override PartName="/xl/comments26.xml" ContentType="application/vnd.openxmlformats-officedocument.spreadsheetml.comments+xml"/>
  <Override PartName="/xl/drawings/drawing29.xml" ContentType="application/vnd.openxmlformats-officedocument.drawing+xml"/>
  <Override PartName="/xl/comments27.xml" ContentType="application/vnd.openxmlformats-officedocument.spreadsheetml.comments+xml"/>
  <Override PartName="/xl/drawings/drawing30.xml" ContentType="application/vnd.openxmlformats-officedocument.drawing+xml"/>
  <Override PartName="/xl/comments28.xml" ContentType="application/vnd.openxmlformats-officedocument.spreadsheetml.comments+xml"/>
  <Override PartName="/xl/drawings/drawing31.xml" ContentType="application/vnd.openxmlformats-officedocument.drawing+xml"/>
  <Override PartName="/xl/comments29.xml" ContentType="application/vnd.openxmlformats-officedocument.spreadsheetml.comments+xml"/>
  <Override PartName="/xl/drawings/drawing32.xml" ContentType="application/vnd.openxmlformats-officedocument.drawing+xml"/>
  <Override PartName="/xl/comments30.xml" ContentType="application/vnd.openxmlformats-officedocument.spreadsheetml.comments+xml"/>
  <Override PartName="/xl/drawings/drawing33.xml" ContentType="application/vnd.openxmlformats-officedocument.drawing+xml"/>
  <Override PartName="/xl/comments31.xml" ContentType="application/vnd.openxmlformats-officedocument.spreadsheetml.comments+xml"/>
  <Override PartName="/xl/drawings/drawing34.xml" ContentType="application/vnd.openxmlformats-officedocument.drawing+xml"/>
  <Override PartName="/xl/comments32.xml" ContentType="application/vnd.openxmlformats-officedocument.spreadsheetml.comments+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SSCC\Empleo\PROGRAMAS PUBLICOS EMPLEO FORMACION\AÑO 2024\JUSTIFICACIÓN\"/>
    </mc:Choice>
  </mc:AlternateContent>
  <bookViews>
    <workbookView xWindow="-120" yWindow="-120" windowWidth="29040" windowHeight="15720" firstSheet="27" activeTab="33"/>
  </bookViews>
  <sheets>
    <sheet name="NOTA" sheetId="1" r:id="rId1"/>
    <sheet name="SS-SMI" sheetId="2" r:id="rId2"/>
    <sheet name="RESUMEN" sheetId="3" r:id="rId3"/>
    <sheet name="AT MES 1" sheetId="14" r:id="rId4"/>
    <sheet name="AT MES 2" sheetId="4" r:id="rId5"/>
    <sheet name="AT MES 3" sheetId="5" r:id="rId6"/>
    <sheet name="AT MES 4" sheetId="6" r:id="rId7"/>
    <sheet name="AT MES 5" sheetId="7" r:id="rId8"/>
    <sheet name="AT MES 6" sheetId="8" r:id="rId9"/>
    <sheet name="AT MES 7" sheetId="9" r:id="rId10"/>
    <sheet name="AT MES 8" sheetId="10" r:id="rId11"/>
    <sheet name="AT MES 9" sheetId="11" r:id="rId12"/>
    <sheet name="AT MES 10" sheetId="12" r:id="rId13"/>
    <sheet name="AT MES 11" sheetId="13" r:id="rId14"/>
    <sheet name="AT MES 12" sheetId="15" r:id="rId15"/>
    <sheet name="AT MES 13" sheetId="16" r:id="rId16"/>
    <sheet name="AT MES 14" sheetId="17" r:id="rId17"/>
    <sheet name="AT MES 15" sheetId="18" r:id="rId18"/>
    <sheet name="FOR MES 1" sheetId="19" r:id="rId19"/>
    <sheet name="FOR MES 2" sheetId="37" r:id="rId20"/>
    <sheet name="FOR MES 3" sheetId="20" r:id="rId21"/>
    <sheet name="FOR MES 4" sheetId="38" r:id="rId22"/>
    <sheet name="FOR MES 5" sheetId="21" r:id="rId23"/>
    <sheet name="FOR MES 6" sheetId="22" r:id="rId24"/>
    <sheet name="FOR MES 7" sheetId="23" r:id="rId25"/>
    <sheet name="FOR MES 8" sheetId="24" r:id="rId26"/>
    <sheet name="FOR MES 9" sheetId="25" r:id="rId27"/>
    <sheet name="FOR MES 10" sheetId="26" r:id="rId28"/>
    <sheet name="FOR MES 11" sheetId="27" r:id="rId29"/>
    <sheet name="FOR MES 12" sheetId="28" r:id="rId30"/>
    <sheet name="FOR MES 13" sheetId="29" r:id="rId31"/>
    <sheet name="FOR MES 14" sheetId="30" r:id="rId32"/>
    <sheet name="FOR MES 15" sheetId="31" r:id="rId33"/>
    <sheet name="MODULO B" sheetId="34" r:id="rId34"/>
    <sheet name="JUST.GASTO" sheetId="35" r:id="rId35"/>
    <sheet name="CERTIF. GAST" sheetId="36" r:id="rId36"/>
  </sheets>
  <definedNames>
    <definedName name="_xlnm._FilterDatabase" localSheetId="1" hidden="1">'SS-SMI'!$B$2:$K$22</definedName>
    <definedName name="_ftn1" localSheetId="34">JUST.GASTO!$A$65</definedName>
    <definedName name="_ftn2" localSheetId="34">JUST.GASTO!$A$66</definedName>
    <definedName name="_ftn3" localSheetId="34">JUST.GASTO!$A$67</definedName>
    <definedName name="_ftn4" localSheetId="34">JUST.GASTO!$A$68</definedName>
    <definedName name="_ftnref1" localSheetId="34">JUST.GASTO!$A$15</definedName>
    <definedName name="_ftnref2" localSheetId="34">JUST.GASTO!#REF!</definedName>
    <definedName name="_ftnref3" localSheetId="34">JUST.GASTO!$A$52</definedName>
    <definedName name="_ftnref4" localSheetId="34">JUST.GASTO!$A$53</definedName>
    <definedName name="_xlnm.Print_Area" localSheetId="3">'AT MES 1'!$A$1:$AC$84</definedName>
    <definedName name="_xlnm.Print_Area" localSheetId="12">'AT MES 10'!$A$1:$AC$84</definedName>
    <definedName name="_xlnm.Print_Area" localSheetId="13">'AT MES 11'!$A$1:$AC$84</definedName>
    <definedName name="_xlnm.Print_Area" localSheetId="14">'AT MES 12'!$A$1:$AC$84</definedName>
    <definedName name="_xlnm.Print_Area" localSheetId="15">'AT MES 13'!$A$1:$AC$84</definedName>
    <definedName name="_xlnm.Print_Area" localSheetId="16">'AT MES 14'!$A$1:$AC$84</definedName>
    <definedName name="_xlnm.Print_Area" localSheetId="17">'AT MES 15'!$A$1:$AC$84</definedName>
    <definedName name="_xlnm.Print_Area" localSheetId="4">'AT MES 2'!$A$1:$AC$84</definedName>
    <definedName name="_xlnm.Print_Area" localSheetId="5">'AT MES 3'!$A$1:$AC$84</definedName>
    <definedName name="_xlnm.Print_Area" localSheetId="6">'AT MES 4'!$A$1:$AC$84</definedName>
    <definedName name="_xlnm.Print_Area" localSheetId="7">'AT MES 5'!$A$1:$AC$84</definedName>
    <definedName name="_xlnm.Print_Area" localSheetId="8">'AT MES 6'!$A$1:$AC$84</definedName>
    <definedName name="_xlnm.Print_Area" localSheetId="9">'AT MES 7'!$A$1:$AC$84</definedName>
    <definedName name="_xlnm.Print_Area" localSheetId="10">'AT MES 8'!$A$1:$AC$84</definedName>
    <definedName name="_xlnm.Print_Area" localSheetId="11">'AT MES 9'!$A$1:$AC$84</definedName>
    <definedName name="_xlnm.Print_Area" localSheetId="35">'CERTIF. GAST'!$A$1:$H$48</definedName>
    <definedName name="_xlnm.Print_Area" localSheetId="34">JUST.GASTO!$A$1:$J$68</definedName>
    <definedName name="_xlnm.Print_Area" localSheetId="1">'SS-SMI'!$A$1:$K$25</definedName>
    <definedName name="Casilla1" localSheetId="34">JUST.GASTO!#REF!</definedName>
    <definedName name="Casilla4" localSheetId="34">JUST.GASTO!#REF!</definedName>
    <definedName name="CONCEPTO">'MODULO B'!$A$461:$H$467</definedName>
    <definedName name="Texto1" localSheetId="34">JUST.GASTO!#REF!</definedName>
    <definedName name="Texto10" localSheetId="34">JUST.GASTO!#REF!</definedName>
    <definedName name="Texto11" localSheetId="34">JUST.GASTO!#REF!</definedName>
    <definedName name="Texto12" localSheetId="34">JUST.GASTO!#REF!</definedName>
    <definedName name="Texto13" localSheetId="34">JUST.GASTO!$D$18</definedName>
    <definedName name="Texto14" localSheetId="35">'CERTIF. GAST'!$B$14</definedName>
    <definedName name="Texto15" localSheetId="34">JUST.GASTO!$A$57</definedName>
    <definedName name="Texto16" localSheetId="34">JUST.GASTO!$A$62</definedName>
    <definedName name="Texto17" localSheetId="35">'CERTIF. GAST'!$B$19</definedName>
    <definedName name="Texto18" localSheetId="35">'CERTIF. GAST'!$B$20</definedName>
    <definedName name="Texto19" localSheetId="35">'CERTIF. GAST'!$B$21</definedName>
    <definedName name="Texto2" localSheetId="34">JUST.GASTO!#REF!</definedName>
    <definedName name="Texto20" localSheetId="35">'CERTIF. GAST'!$B$22</definedName>
    <definedName name="Texto21" localSheetId="35">'CERTIF. GAST'!$B$23</definedName>
    <definedName name="Texto22" localSheetId="35">'CERTIF. GAST'!$B$24</definedName>
    <definedName name="Texto23" localSheetId="35">'CERTIF. GAST'!$B$25</definedName>
    <definedName name="Texto24" localSheetId="35">'CERTIF. GAST'!$B$26</definedName>
    <definedName name="Texto25" localSheetId="35">'CERTIF. GAST'!$B$28</definedName>
    <definedName name="Texto26" localSheetId="35">'CERTIF. GAST'!$B$30</definedName>
    <definedName name="Texto27" localSheetId="35">'CERTIF. GAST'!#REF!</definedName>
    <definedName name="Texto28" localSheetId="35">'CERTIF. GAST'!#REF!</definedName>
    <definedName name="Texto29" localSheetId="35">'CERTIF. GAST'!$B$32</definedName>
    <definedName name="Texto3" localSheetId="34">JUST.GASTO!#REF!</definedName>
    <definedName name="Texto30" localSheetId="35">'CERTIF. GAST'!$B$35</definedName>
    <definedName name="Texto31" localSheetId="35">'CERTIF. GAST'!$B$38</definedName>
    <definedName name="Texto33" localSheetId="35">'CERTIF. GAST'!$A$39</definedName>
    <definedName name="Texto4" localSheetId="34">JUST.GASTO!#REF!</definedName>
    <definedName name="Texto5" localSheetId="34">JUST.GASTO!#REF!</definedName>
    <definedName name="Texto6" localSheetId="34">JUST.GASTO!#REF!</definedName>
    <definedName name="Texto8" localSheetId="34">JUST.GASTO!#REF!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2" l="1"/>
  <c r="J21" i="2"/>
  <c r="I21" i="2"/>
  <c r="H21" i="2"/>
  <c r="S34" i="38" l="1"/>
  <c r="R34" i="38"/>
  <c r="I34" i="38"/>
  <c r="H34" i="38"/>
  <c r="G34" i="38"/>
  <c r="S33" i="38"/>
  <c r="R33" i="38"/>
  <c r="I33" i="38"/>
  <c r="I37" i="38" s="1"/>
  <c r="H33" i="38"/>
  <c r="G33" i="38"/>
  <c r="P32" i="38"/>
  <c r="N32" i="38"/>
  <c r="C32" i="38"/>
  <c r="B32" i="38"/>
  <c r="A32" i="38"/>
  <c r="P31" i="38"/>
  <c r="N31" i="38"/>
  <c r="Q31" i="38" s="1"/>
  <c r="U31" i="38" s="1"/>
  <c r="W31" i="38" s="1"/>
  <c r="C31" i="38"/>
  <c r="B31" i="38"/>
  <c r="A31" i="38"/>
  <c r="P30" i="38"/>
  <c r="N30" i="38"/>
  <c r="Q30" i="38" s="1"/>
  <c r="C30" i="38"/>
  <c r="B30" i="38"/>
  <c r="A30" i="38"/>
  <c r="P29" i="38"/>
  <c r="N29" i="38"/>
  <c r="Q29" i="38" s="1"/>
  <c r="C29" i="38"/>
  <c r="B29" i="38"/>
  <c r="A29" i="38"/>
  <c r="P28" i="38"/>
  <c r="N28" i="38"/>
  <c r="C28" i="38"/>
  <c r="B28" i="38"/>
  <c r="A28" i="38"/>
  <c r="P27" i="38"/>
  <c r="N27" i="38"/>
  <c r="C27" i="38"/>
  <c r="B27" i="38"/>
  <c r="A27" i="38"/>
  <c r="P26" i="38"/>
  <c r="N26" i="38"/>
  <c r="C26" i="38"/>
  <c r="B26" i="38"/>
  <c r="A26" i="38"/>
  <c r="P25" i="38"/>
  <c r="N25" i="38"/>
  <c r="Q25" i="38" s="1"/>
  <c r="C25" i="38"/>
  <c r="B25" i="38"/>
  <c r="A25" i="38"/>
  <c r="P24" i="38"/>
  <c r="N24" i="38"/>
  <c r="C24" i="38"/>
  <c r="B24" i="38"/>
  <c r="A24" i="38"/>
  <c r="P23" i="38"/>
  <c r="N23" i="38"/>
  <c r="Q23" i="38" s="1"/>
  <c r="U23" i="38" s="1"/>
  <c r="W23" i="38" s="1"/>
  <c r="C23" i="38"/>
  <c r="B23" i="38"/>
  <c r="A23" i="38"/>
  <c r="P22" i="38"/>
  <c r="N22" i="38"/>
  <c r="C22" i="38"/>
  <c r="B22" i="38"/>
  <c r="A22" i="38"/>
  <c r="P21" i="38"/>
  <c r="N21" i="38"/>
  <c r="C21" i="38"/>
  <c r="B21" i="38"/>
  <c r="A21" i="38"/>
  <c r="P20" i="38"/>
  <c r="N20" i="38"/>
  <c r="Q20" i="38" s="1"/>
  <c r="C20" i="38"/>
  <c r="B20" i="38"/>
  <c r="A20" i="38"/>
  <c r="P19" i="38"/>
  <c r="N19" i="38"/>
  <c r="C19" i="38"/>
  <c r="B19" i="38"/>
  <c r="A19" i="38"/>
  <c r="P18" i="38"/>
  <c r="N18" i="38"/>
  <c r="Q18" i="38" s="1"/>
  <c r="C18" i="38"/>
  <c r="B18" i="38"/>
  <c r="A18" i="38"/>
  <c r="P17" i="38"/>
  <c r="N17" i="38"/>
  <c r="C17" i="38"/>
  <c r="B17" i="38"/>
  <c r="A17" i="38"/>
  <c r="P16" i="38"/>
  <c r="N16" i="38"/>
  <c r="C16" i="38"/>
  <c r="B16" i="38"/>
  <c r="A16" i="38"/>
  <c r="Q15" i="38"/>
  <c r="U15" i="38" s="1"/>
  <c r="W15" i="38" s="1"/>
  <c r="P15" i="38"/>
  <c r="N15" i="38"/>
  <c r="C15" i="38"/>
  <c r="B15" i="38"/>
  <c r="A15" i="38"/>
  <c r="P14" i="38"/>
  <c r="N14" i="38"/>
  <c r="C14" i="38"/>
  <c r="B14" i="38"/>
  <c r="A14" i="38"/>
  <c r="P13" i="38"/>
  <c r="N13" i="38"/>
  <c r="Q13" i="38" s="1"/>
  <c r="C13" i="38"/>
  <c r="B13" i="38"/>
  <c r="A13" i="38"/>
  <c r="P12" i="38"/>
  <c r="N12" i="38"/>
  <c r="C12" i="38"/>
  <c r="B12" i="38"/>
  <c r="A12" i="38"/>
  <c r="P11" i="38"/>
  <c r="N11" i="38"/>
  <c r="Q11" i="38" s="1"/>
  <c r="U11" i="38" s="1"/>
  <c r="W11" i="38" s="1"/>
  <c r="C11" i="38"/>
  <c r="B11" i="38"/>
  <c r="A11" i="38"/>
  <c r="P10" i="38"/>
  <c r="N10" i="38"/>
  <c r="C10" i="38"/>
  <c r="B10" i="38"/>
  <c r="A10" i="38"/>
  <c r="P9" i="38"/>
  <c r="N9" i="38"/>
  <c r="Q9" i="38" s="1"/>
  <c r="C9" i="38"/>
  <c r="B9" i="38"/>
  <c r="P8" i="38"/>
  <c r="N8" i="38"/>
  <c r="C8" i="38"/>
  <c r="B8" i="38"/>
  <c r="A8" i="38"/>
  <c r="P7" i="38"/>
  <c r="N7" i="38"/>
  <c r="C7" i="38"/>
  <c r="B7" i="38"/>
  <c r="A7" i="38"/>
  <c r="S34" i="37"/>
  <c r="R34" i="37"/>
  <c r="I34" i="37"/>
  <c r="H34" i="37"/>
  <c r="G34" i="37"/>
  <c r="S33" i="37"/>
  <c r="R33" i="37"/>
  <c r="I33" i="37"/>
  <c r="I37" i="37" s="1"/>
  <c r="H33" i="37"/>
  <c r="G33" i="37"/>
  <c r="P32" i="37"/>
  <c r="N32" i="37"/>
  <c r="C32" i="37"/>
  <c r="B32" i="37"/>
  <c r="A32" i="37"/>
  <c r="P31" i="37"/>
  <c r="N31" i="37"/>
  <c r="C31" i="37"/>
  <c r="B31" i="37"/>
  <c r="A31" i="37"/>
  <c r="P30" i="37"/>
  <c r="N30" i="37"/>
  <c r="C30" i="37"/>
  <c r="B30" i="37"/>
  <c r="A30" i="37"/>
  <c r="P29" i="37"/>
  <c r="N29" i="37"/>
  <c r="Q29" i="37" s="1"/>
  <c r="C29" i="37"/>
  <c r="B29" i="37"/>
  <c r="A29" i="37"/>
  <c r="P28" i="37"/>
  <c r="N28" i="37"/>
  <c r="C28" i="37"/>
  <c r="B28" i="37"/>
  <c r="A28" i="37"/>
  <c r="P27" i="37"/>
  <c r="N27" i="37"/>
  <c r="C27" i="37"/>
  <c r="B27" i="37"/>
  <c r="A27" i="37"/>
  <c r="P26" i="37"/>
  <c r="Q26" i="37" s="1"/>
  <c r="N26" i="37"/>
  <c r="C26" i="37"/>
  <c r="B26" i="37"/>
  <c r="A26" i="37"/>
  <c r="P25" i="37"/>
  <c r="N25" i="37"/>
  <c r="C25" i="37"/>
  <c r="B25" i="37"/>
  <c r="A25" i="37"/>
  <c r="P24" i="37"/>
  <c r="N24" i="37"/>
  <c r="C24" i="37"/>
  <c r="B24" i="37"/>
  <c r="A24" i="37"/>
  <c r="P23" i="37"/>
  <c r="N23" i="37"/>
  <c r="C23" i="37"/>
  <c r="B23" i="37"/>
  <c r="A23" i="37"/>
  <c r="P22" i="37"/>
  <c r="N22" i="37"/>
  <c r="C22" i="37"/>
  <c r="B22" i="37"/>
  <c r="A22" i="37"/>
  <c r="P21" i="37"/>
  <c r="N21" i="37"/>
  <c r="Q21" i="37" s="1"/>
  <c r="C21" i="37"/>
  <c r="B21" i="37"/>
  <c r="A21" i="37"/>
  <c r="P20" i="37"/>
  <c r="N20" i="37"/>
  <c r="C20" i="37"/>
  <c r="B20" i="37"/>
  <c r="A20" i="37"/>
  <c r="P19" i="37"/>
  <c r="N19" i="37"/>
  <c r="C19" i="37"/>
  <c r="B19" i="37"/>
  <c r="A19" i="37"/>
  <c r="P18" i="37"/>
  <c r="N18" i="37"/>
  <c r="C18" i="37"/>
  <c r="B18" i="37"/>
  <c r="A18" i="37"/>
  <c r="P17" i="37"/>
  <c r="N17" i="37"/>
  <c r="Q17" i="37" s="1"/>
  <c r="C17" i="37"/>
  <c r="B17" i="37"/>
  <c r="A17" i="37"/>
  <c r="P16" i="37"/>
  <c r="N16" i="37"/>
  <c r="C16" i="37"/>
  <c r="B16" i="37"/>
  <c r="A16" i="37"/>
  <c r="P15" i="37"/>
  <c r="N15" i="37"/>
  <c r="C15" i="37"/>
  <c r="B15" i="37"/>
  <c r="A15" i="37"/>
  <c r="P14" i="37"/>
  <c r="Q14" i="37" s="1"/>
  <c r="N14" i="37"/>
  <c r="C14" i="37"/>
  <c r="B14" i="37"/>
  <c r="A14" i="37"/>
  <c r="P13" i="37"/>
  <c r="N13" i="37"/>
  <c r="C13" i="37"/>
  <c r="B13" i="37"/>
  <c r="A13" i="37"/>
  <c r="P12" i="37"/>
  <c r="N12" i="37"/>
  <c r="C12" i="37"/>
  <c r="B12" i="37"/>
  <c r="A12" i="37"/>
  <c r="P11" i="37"/>
  <c r="N11" i="37"/>
  <c r="C11" i="37"/>
  <c r="B11" i="37"/>
  <c r="A11" i="37"/>
  <c r="P10" i="37"/>
  <c r="N10" i="37"/>
  <c r="C10" i="37"/>
  <c r="B10" i="37"/>
  <c r="A10" i="37"/>
  <c r="P9" i="37"/>
  <c r="N9" i="37"/>
  <c r="C9" i="37"/>
  <c r="B9" i="37"/>
  <c r="P8" i="37"/>
  <c r="N8" i="37"/>
  <c r="C8" i="37"/>
  <c r="B8" i="37"/>
  <c r="A8" i="37"/>
  <c r="P7" i="37"/>
  <c r="N7" i="37"/>
  <c r="C7" i="37"/>
  <c r="B7" i="37"/>
  <c r="A7" i="37"/>
  <c r="Q10" i="37" l="1"/>
  <c r="Q13" i="37"/>
  <c r="Q25" i="37"/>
  <c r="Q14" i="38"/>
  <c r="Q21" i="38"/>
  <c r="Q19" i="38"/>
  <c r="U19" i="38" s="1"/>
  <c r="W19" i="38" s="1"/>
  <c r="Q9" i="37"/>
  <c r="Q24" i="38"/>
  <c r="Q22" i="37"/>
  <c r="T22" i="37" s="1"/>
  <c r="Q18" i="37"/>
  <c r="T18" i="37" s="1"/>
  <c r="Q30" i="37"/>
  <c r="T30" i="37" s="1"/>
  <c r="Q22" i="38"/>
  <c r="U22" i="38" s="1"/>
  <c r="W22" i="38" s="1"/>
  <c r="Q27" i="38"/>
  <c r="U27" i="38" s="1"/>
  <c r="W27" i="38" s="1"/>
  <c r="P34" i="37"/>
  <c r="Q16" i="37"/>
  <c r="Q12" i="38"/>
  <c r="Q16" i="38"/>
  <c r="U16" i="38" s="1"/>
  <c r="W16" i="38" s="1"/>
  <c r="Q32" i="38"/>
  <c r="T32" i="38" s="1"/>
  <c r="Q12" i="37"/>
  <c r="Q20" i="37"/>
  <c r="U20" i="37" s="1"/>
  <c r="W20" i="37" s="1"/>
  <c r="Q24" i="37"/>
  <c r="U24" i="37" s="1"/>
  <c r="W24" i="37" s="1"/>
  <c r="Q28" i="37"/>
  <c r="T28" i="37" s="1"/>
  <c r="Q32" i="37"/>
  <c r="U32" i="37" s="1"/>
  <c r="W32" i="37" s="1"/>
  <c r="Q28" i="38"/>
  <c r="U28" i="38" s="1"/>
  <c r="W28" i="38" s="1"/>
  <c r="N34" i="37"/>
  <c r="Q11" i="37"/>
  <c r="T11" i="37" s="1"/>
  <c r="Q15" i="37"/>
  <c r="Q19" i="37"/>
  <c r="Q23" i="37"/>
  <c r="T23" i="37" s="1"/>
  <c r="Q27" i="37"/>
  <c r="T27" i="37" s="1"/>
  <c r="Q31" i="37"/>
  <c r="T31" i="37" s="1"/>
  <c r="Q10" i="38"/>
  <c r="T10" i="38" s="1"/>
  <c r="Q17" i="38"/>
  <c r="T17" i="38" s="1"/>
  <c r="Q26" i="38"/>
  <c r="T26" i="38" s="1"/>
  <c r="P34" i="38"/>
  <c r="Q8" i="38"/>
  <c r="U8" i="38" s="1"/>
  <c r="N34" i="38"/>
  <c r="Q7" i="38"/>
  <c r="U7" i="38" s="1"/>
  <c r="W7" i="38" s="1"/>
  <c r="Q8" i="37"/>
  <c r="U14" i="38"/>
  <c r="W14" i="38" s="1"/>
  <c r="T14" i="38"/>
  <c r="T21" i="38"/>
  <c r="U21" i="38"/>
  <c r="W21" i="38" s="1"/>
  <c r="T24" i="38"/>
  <c r="U24" i="38"/>
  <c r="W24" i="38" s="1"/>
  <c r="U30" i="38"/>
  <c r="W30" i="38" s="1"/>
  <c r="T30" i="38"/>
  <c r="T9" i="38"/>
  <c r="U9" i="38"/>
  <c r="W9" i="38" s="1"/>
  <c r="T12" i="38"/>
  <c r="U12" i="38"/>
  <c r="W12" i="38" s="1"/>
  <c r="U18" i="38"/>
  <c r="W18" i="38" s="1"/>
  <c r="T18" i="38"/>
  <c r="T25" i="38"/>
  <c r="U25" i="38"/>
  <c r="W25" i="38" s="1"/>
  <c r="T13" i="38"/>
  <c r="U13" i="38"/>
  <c r="W13" i="38" s="1"/>
  <c r="U20" i="38"/>
  <c r="W20" i="38" s="1"/>
  <c r="T20" i="38"/>
  <c r="T29" i="38"/>
  <c r="U29" i="38"/>
  <c r="W29" i="38" s="1"/>
  <c r="U32" i="38"/>
  <c r="W32" i="38" s="1"/>
  <c r="U17" i="38"/>
  <c r="W17" i="38" s="1"/>
  <c r="U26" i="38"/>
  <c r="W26" i="38" s="1"/>
  <c r="P33" i="38"/>
  <c r="T11" i="38"/>
  <c r="AB11" i="38" s="1"/>
  <c r="T15" i="38"/>
  <c r="AB15" i="38" s="1"/>
  <c r="T23" i="38"/>
  <c r="AB23" i="38" s="1"/>
  <c r="T27" i="38"/>
  <c r="AB27" i="38" s="1"/>
  <c r="T31" i="38"/>
  <c r="AB31" i="38" s="1"/>
  <c r="N33" i="38"/>
  <c r="U10" i="37"/>
  <c r="W10" i="37" s="1"/>
  <c r="T10" i="37"/>
  <c r="AB10" i="37" s="1"/>
  <c r="U11" i="37"/>
  <c r="W11" i="37" s="1"/>
  <c r="T14" i="37"/>
  <c r="U14" i="37"/>
  <c r="W14" i="37" s="1"/>
  <c r="U15" i="37"/>
  <c r="W15" i="37" s="1"/>
  <c r="T15" i="37"/>
  <c r="U19" i="37"/>
  <c r="W19" i="37" s="1"/>
  <c r="T19" i="37"/>
  <c r="U22" i="37"/>
  <c r="W22" i="37" s="1"/>
  <c r="U23" i="37"/>
  <c r="W23" i="37" s="1"/>
  <c r="T26" i="37"/>
  <c r="U26" i="37"/>
  <c r="W26" i="37" s="1"/>
  <c r="U27" i="37"/>
  <c r="W27" i="37" s="1"/>
  <c r="T8" i="37"/>
  <c r="U8" i="37"/>
  <c r="W8" i="37" s="1"/>
  <c r="U9" i="37"/>
  <c r="W9" i="37" s="1"/>
  <c r="T9" i="37"/>
  <c r="U12" i="37"/>
  <c r="W12" i="37" s="1"/>
  <c r="T12" i="37"/>
  <c r="AB12" i="37" s="1"/>
  <c r="U13" i="37"/>
  <c r="W13" i="37" s="1"/>
  <c r="T13" i="37"/>
  <c r="T16" i="37"/>
  <c r="U16" i="37"/>
  <c r="W16" i="37" s="1"/>
  <c r="U17" i="37"/>
  <c r="W17" i="37" s="1"/>
  <c r="T17" i="37"/>
  <c r="U21" i="37"/>
  <c r="W21" i="37" s="1"/>
  <c r="T21" i="37"/>
  <c r="T24" i="37"/>
  <c r="U25" i="37"/>
  <c r="W25" i="37" s="1"/>
  <c r="T25" i="37"/>
  <c r="U29" i="37"/>
  <c r="W29" i="37" s="1"/>
  <c r="T29" i="37"/>
  <c r="P33" i="37"/>
  <c r="Q7" i="37"/>
  <c r="N33" i="37"/>
  <c r="T22" i="38" l="1"/>
  <c r="AB27" i="37"/>
  <c r="U10" i="38"/>
  <c r="W10" i="38" s="1"/>
  <c r="T32" i="37"/>
  <c r="AB32" i="37" s="1"/>
  <c r="U31" i="37"/>
  <c r="W31" i="37" s="1"/>
  <c r="U18" i="37"/>
  <c r="W18" i="37" s="1"/>
  <c r="T19" i="38"/>
  <c r="AB19" i="38" s="1"/>
  <c r="T28" i="38"/>
  <c r="AB28" i="38" s="1"/>
  <c r="AB17" i="38"/>
  <c r="T20" i="37"/>
  <c r="AB20" i="37" s="1"/>
  <c r="AB23" i="37"/>
  <c r="U30" i="37"/>
  <c r="W30" i="37" s="1"/>
  <c r="T16" i="38"/>
  <c r="AB11" i="37"/>
  <c r="AB30" i="38"/>
  <c r="AB16" i="38"/>
  <c r="U28" i="37"/>
  <c r="W28" i="37" s="1"/>
  <c r="AB29" i="38"/>
  <c r="AB13" i="38"/>
  <c r="AB24" i="37"/>
  <c r="AB29" i="37"/>
  <c r="AB25" i="37"/>
  <c r="AB21" i="37"/>
  <c r="AB17" i="37"/>
  <c r="AB13" i="37"/>
  <c r="AB19" i="37"/>
  <c r="AB15" i="37"/>
  <c r="AB18" i="38"/>
  <c r="AB14" i="38"/>
  <c r="W8" i="38"/>
  <c r="W33" i="38" s="1"/>
  <c r="U34" i="38"/>
  <c r="T8" i="38"/>
  <c r="AB8" i="38" s="1"/>
  <c r="Q34" i="38"/>
  <c r="T7" i="38"/>
  <c r="Q33" i="38"/>
  <c r="AB20" i="38"/>
  <c r="AB25" i="38"/>
  <c r="AB12" i="38"/>
  <c r="AB21" i="38"/>
  <c r="AB26" i="38"/>
  <c r="AB32" i="38"/>
  <c r="AB22" i="38"/>
  <c r="U33" i="38"/>
  <c r="AB9" i="38"/>
  <c r="AB24" i="38"/>
  <c r="AB16" i="37"/>
  <c r="AB8" i="37"/>
  <c r="AB30" i="37"/>
  <c r="AB26" i="37"/>
  <c r="AB22" i="37"/>
  <c r="AB14" i="37"/>
  <c r="U7" i="37"/>
  <c r="T7" i="37"/>
  <c r="Q34" i="37"/>
  <c r="Q33" i="37"/>
  <c r="AB9" i="37"/>
  <c r="AB31" i="37" l="1"/>
  <c r="AB10" i="38"/>
  <c r="AB18" i="37"/>
  <c r="AB28" i="37"/>
  <c r="T34" i="38"/>
  <c r="AB7" i="38"/>
  <c r="AB33" i="38" s="1"/>
  <c r="T33" i="38"/>
  <c r="N37" i="38" s="1"/>
  <c r="AB7" i="37"/>
  <c r="T34" i="37"/>
  <c r="T33" i="37"/>
  <c r="N37" i="37" s="1"/>
  <c r="W7" i="37"/>
  <c r="U34" i="37"/>
  <c r="U33" i="37"/>
  <c r="W33" i="37" l="1"/>
  <c r="AB33" i="37"/>
  <c r="S34" i="21"/>
  <c r="S34" i="22"/>
  <c r="S34" i="23"/>
  <c r="S34" i="24"/>
  <c r="S34" i="25"/>
  <c r="S34" i="26"/>
  <c r="S34" i="27"/>
  <c r="S34" i="28"/>
  <c r="S34" i="29"/>
  <c r="S34" i="30"/>
  <c r="S34" i="31"/>
  <c r="S34" i="20"/>
  <c r="R34" i="21"/>
  <c r="R34" i="22"/>
  <c r="R34" i="23"/>
  <c r="R34" i="24"/>
  <c r="R34" i="25"/>
  <c r="R34" i="26"/>
  <c r="R34" i="27"/>
  <c r="R34" i="28"/>
  <c r="R34" i="29"/>
  <c r="R34" i="30"/>
  <c r="R34" i="31"/>
  <c r="R34" i="20"/>
  <c r="I34" i="21"/>
  <c r="I34" i="22"/>
  <c r="I34" i="23"/>
  <c r="I34" i="24"/>
  <c r="I34" i="25"/>
  <c r="I34" i="26"/>
  <c r="I34" i="27"/>
  <c r="I34" i="28"/>
  <c r="I34" i="29"/>
  <c r="I34" i="30"/>
  <c r="I34" i="31"/>
  <c r="I34" i="20"/>
  <c r="H34" i="21"/>
  <c r="H34" i="22"/>
  <c r="H34" i="23"/>
  <c r="H34" i="24"/>
  <c r="H34" i="25"/>
  <c r="H34" i="26"/>
  <c r="H34" i="27"/>
  <c r="H34" i="28"/>
  <c r="H34" i="29"/>
  <c r="H34" i="30"/>
  <c r="H34" i="31"/>
  <c r="H34" i="20"/>
  <c r="G34" i="21"/>
  <c r="G34" i="22"/>
  <c r="G34" i="23"/>
  <c r="G34" i="24"/>
  <c r="G34" i="25"/>
  <c r="G34" i="26"/>
  <c r="G34" i="27"/>
  <c r="G34" i="28"/>
  <c r="G34" i="29"/>
  <c r="G34" i="30"/>
  <c r="G34" i="31"/>
  <c r="G34" i="20"/>
  <c r="P18" i="20"/>
  <c r="P19" i="20"/>
  <c r="P20" i="20"/>
  <c r="P21" i="20"/>
  <c r="P22" i="20"/>
  <c r="P23" i="20"/>
  <c r="P24" i="20"/>
  <c r="P25" i="20"/>
  <c r="P26" i="20"/>
  <c r="P27" i="20"/>
  <c r="P28" i="20"/>
  <c r="P29" i="20"/>
  <c r="P30" i="20"/>
  <c r="P31" i="20"/>
  <c r="P32" i="20"/>
  <c r="N18" i="20"/>
  <c r="N19" i="20"/>
  <c r="N20" i="20"/>
  <c r="N21" i="20"/>
  <c r="N22" i="20"/>
  <c r="N23" i="20"/>
  <c r="N24" i="20"/>
  <c r="N25" i="20"/>
  <c r="N26" i="20"/>
  <c r="N27" i="20"/>
  <c r="N28" i="20"/>
  <c r="N29" i="20"/>
  <c r="N30" i="20"/>
  <c r="N31" i="20"/>
  <c r="N32" i="20"/>
  <c r="A18" i="20"/>
  <c r="B18" i="20"/>
  <c r="C18" i="20"/>
  <c r="A19" i="20"/>
  <c r="B19" i="20"/>
  <c r="C19" i="20"/>
  <c r="A20" i="20"/>
  <c r="B20" i="20"/>
  <c r="C20" i="20"/>
  <c r="A21" i="20"/>
  <c r="B21" i="20"/>
  <c r="C21" i="20"/>
  <c r="A22" i="20"/>
  <c r="B22" i="20"/>
  <c r="C22" i="20"/>
  <c r="A23" i="20"/>
  <c r="B23" i="20"/>
  <c r="C23" i="20"/>
  <c r="A24" i="20"/>
  <c r="B24" i="20"/>
  <c r="C24" i="20"/>
  <c r="A25" i="20"/>
  <c r="B25" i="20"/>
  <c r="C25" i="20"/>
  <c r="A26" i="20"/>
  <c r="B26" i="20"/>
  <c r="C26" i="20"/>
  <c r="A27" i="20"/>
  <c r="B27" i="20"/>
  <c r="C27" i="20"/>
  <c r="A28" i="20"/>
  <c r="B28" i="20"/>
  <c r="C28" i="20"/>
  <c r="A29" i="20"/>
  <c r="B29" i="20"/>
  <c r="C29" i="20"/>
  <c r="A30" i="20"/>
  <c r="B30" i="20"/>
  <c r="C30" i="20"/>
  <c r="A31" i="20"/>
  <c r="B31" i="20"/>
  <c r="C31" i="20"/>
  <c r="A32" i="20"/>
  <c r="B32" i="20"/>
  <c r="C32" i="20"/>
  <c r="P17" i="20"/>
  <c r="N17" i="20"/>
  <c r="Q17" i="20" s="1"/>
  <c r="A17" i="20"/>
  <c r="B17" i="20"/>
  <c r="C17" i="20"/>
  <c r="I34" i="19"/>
  <c r="G34" i="19"/>
  <c r="H18" i="35" s="1"/>
  <c r="Q31" i="20" l="1"/>
  <c r="Q27" i="20"/>
  <c r="Q23" i="20"/>
  <c r="T23" i="20" s="1"/>
  <c r="Q19" i="20"/>
  <c r="U19" i="20" s="1"/>
  <c r="W19" i="20" s="1"/>
  <c r="Q30" i="20"/>
  <c r="Q26" i="20"/>
  <c r="Q22" i="20"/>
  <c r="T22" i="20" s="1"/>
  <c r="Q18" i="20"/>
  <c r="T18" i="20" s="1"/>
  <c r="Q29" i="20"/>
  <c r="U29" i="20" s="1"/>
  <c r="W29" i="20" s="1"/>
  <c r="Q25" i="20"/>
  <c r="T25" i="20" s="1"/>
  <c r="Q21" i="20"/>
  <c r="T21" i="20" s="1"/>
  <c r="Q32" i="20"/>
  <c r="U32" i="20" s="1"/>
  <c r="W32" i="20" s="1"/>
  <c r="Q28" i="20"/>
  <c r="Q24" i="20"/>
  <c r="Q20" i="20"/>
  <c r="U20" i="20" s="1"/>
  <c r="W20" i="20" s="1"/>
  <c r="U31" i="20"/>
  <c r="W31" i="20" s="1"/>
  <c r="T31" i="20"/>
  <c r="T27" i="20"/>
  <c r="U27" i="20"/>
  <c r="W27" i="20" s="1"/>
  <c r="U23" i="20"/>
  <c r="W23" i="20" s="1"/>
  <c r="U30" i="20"/>
  <c r="W30" i="20" s="1"/>
  <c r="T30" i="20"/>
  <c r="U26" i="20"/>
  <c r="W26" i="20" s="1"/>
  <c r="T26" i="20"/>
  <c r="AB26" i="20" s="1"/>
  <c r="U28" i="20"/>
  <c r="W28" i="20" s="1"/>
  <c r="T28" i="20"/>
  <c r="AB28" i="20" s="1"/>
  <c r="U24" i="20"/>
  <c r="W24" i="20" s="1"/>
  <c r="T24" i="20"/>
  <c r="T20" i="20"/>
  <c r="T32" i="20"/>
  <c r="AB32" i="20" s="1"/>
  <c r="U17" i="20"/>
  <c r="W17" i="20" s="1"/>
  <c r="T17" i="20"/>
  <c r="U25" i="20" l="1"/>
  <c r="W25" i="20" s="1"/>
  <c r="U21" i="20"/>
  <c r="W21" i="20" s="1"/>
  <c r="T29" i="20"/>
  <c r="AB29" i="20" s="1"/>
  <c r="AB23" i="20"/>
  <c r="U22" i="20"/>
  <c r="W22" i="20" s="1"/>
  <c r="T19" i="20"/>
  <c r="AB19" i="20" s="1"/>
  <c r="U18" i="20"/>
  <c r="W18" i="20" s="1"/>
  <c r="AB20" i="20"/>
  <c r="AB30" i="20"/>
  <c r="AB31" i="20"/>
  <c r="AB27" i="20"/>
  <c r="AB24" i="20"/>
  <c r="AB17" i="20"/>
  <c r="AB22" i="20" l="1"/>
  <c r="AB21" i="20"/>
  <c r="AB25" i="20"/>
  <c r="AB18" i="20"/>
  <c r="N12" i="19"/>
  <c r="Q12" i="19" s="1"/>
  <c r="T12" i="19" s="1"/>
  <c r="P12" i="19"/>
  <c r="N13" i="19"/>
  <c r="P13" i="19"/>
  <c r="N14" i="19"/>
  <c r="P14" i="19"/>
  <c r="N15" i="19"/>
  <c r="Q15" i="19" s="1"/>
  <c r="T15" i="19" s="1"/>
  <c r="P15" i="19"/>
  <c r="N16" i="19"/>
  <c r="P16" i="19"/>
  <c r="N17" i="19"/>
  <c r="P17" i="19"/>
  <c r="N18" i="19"/>
  <c r="P18" i="19"/>
  <c r="N19" i="19"/>
  <c r="P19" i="19"/>
  <c r="N20" i="19"/>
  <c r="P20" i="19"/>
  <c r="N21" i="19"/>
  <c r="P21" i="19"/>
  <c r="N22" i="19"/>
  <c r="P22" i="19"/>
  <c r="N23" i="19"/>
  <c r="P23" i="19"/>
  <c r="N24" i="19"/>
  <c r="P24" i="19"/>
  <c r="Q24" i="19" s="1"/>
  <c r="N25" i="19"/>
  <c r="P25" i="19"/>
  <c r="N26" i="19"/>
  <c r="P26" i="19"/>
  <c r="A27" i="19"/>
  <c r="B27" i="19"/>
  <c r="C27" i="19"/>
  <c r="A28" i="19"/>
  <c r="B28" i="19"/>
  <c r="C28" i="19"/>
  <c r="A29" i="19"/>
  <c r="B29" i="19"/>
  <c r="C29" i="19"/>
  <c r="A30" i="19"/>
  <c r="B30" i="19"/>
  <c r="C30" i="19"/>
  <c r="A31" i="19"/>
  <c r="B31" i="19"/>
  <c r="C31" i="19"/>
  <c r="A32" i="19"/>
  <c r="B32" i="19"/>
  <c r="C32" i="19"/>
  <c r="A12" i="19"/>
  <c r="B12" i="19"/>
  <c r="C12" i="19"/>
  <c r="A13" i="19"/>
  <c r="B13" i="19"/>
  <c r="C13" i="19"/>
  <c r="A14" i="19"/>
  <c r="B14" i="19"/>
  <c r="C14" i="19"/>
  <c r="A15" i="19"/>
  <c r="B15" i="19"/>
  <c r="C15" i="19"/>
  <c r="A16" i="19"/>
  <c r="B16" i="19"/>
  <c r="C16" i="19"/>
  <c r="A17" i="19"/>
  <c r="B17" i="19"/>
  <c r="C17" i="19"/>
  <c r="A18" i="19"/>
  <c r="B18" i="19"/>
  <c r="C18" i="19"/>
  <c r="A19" i="19"/>
  <c r="B19" i="19"/>
  <c r="C19" i="19"/>
  <c r="A20" i="19"/>
  <c r="B20" i="19"/>
  <c r="C20" i="19"/>
  <c r="A21" i="19"/>
  <c r="B21" i="19"/>
  <c r="C21" i="19"/>
  <c r="A22" i="19"/>
  <c r="B22" i="19"/>
  <c r="C22" i="19"/>
  <c r="A23" i="19"/>
  <c r="B23" i="19"/>
  <c r="C23" i="19"/>
  <c r="A24" i="19"/>
  <c r="B24" i="19"/>
  <c r="C24" i="19"/>
  <c r="A25" i="19"/>
  <c r="B25" i="19"/>
  <c r="C25" i="19"/>
  <c r="A26" i="19"/>
  <c r="B26" i="19"/>
  <c r="C26" i="19"/>
  <c r="O73" i="4"/>
  <c r="P73" i="4" s="1"/>
  <c r="Q73" i="4"/>
  <c r="R73" i="4"/>
  <c r="O74" i="4"/>
  <c r="P74" i="4"/>
  <c r="Q74" i="4"/>
  <c r="R74" i="4"/>
  <c r="O75" i="4"/>
  <c r="Q75" i="4"/>
  <c r="R75" i="4"/>
  <c r="O76" i="4"/>
  <c r="P76" i="4" s="1"/>
  <c r="Q76" i="4"/>
  <c r="R76" i="4"/>
  <c r="O77" i="4"/>
  <c r="P77" i="4" s="1"/>
  <c r="Q77" i="4"/>
  <c r="R77" i="4"/>
  <c r="O78" i="4"/>
  <c r="P78" i="4" s="1"/>
  <c r="Q78" i="4"/>
  <c r="R78" i="4"/>
  <c r="O79" i="4"/>
  <c r="P79" i="4" s="1"/>
  <c r="Q79" i="4"/>
  <c r="R79" i="4"/>
  <c r="O80" i="4"/>
  <c r="P80" i="4" s="1"/>
  <c r="Q80" i="4"/>
  <c r="R80" i="4"/>
  <c r="O81" i="4"/>
  <c r="P81" i="4" s="1"/>
  <c r="Q81" i="4"/>
  <c r="R81" i="4"/>
  <c r="O82" i="4"/>
  <c r="P82" i="4" s="1"/>
  <c r="Q82" i="4"/>
  <c r="R82" i="4"/>
  <c r="F72" i="4"/>
  <c r="F73" i="4"/>
  <c r="F74" i="4"/>
  <c r="F75" i="4"/>
  <c r="F76" i="4"/>
  <c r="F77" i="4"/>
  <c r="F78" i="4"/>
  <c r="F79" i="4"/>
  <c r="F80" i="4"/>
  <c r="F81" i="4"/>
  <c r="F82" i="4"/>
  <c r="F83" i="4"/>
  <c r="B55" i="4"/>
  <c r="C55" i="4"/>
  <c r="D55" i="4"/>
  <c r="B56" i="4"/>
  <c r="C56" i="4"/>
  <c r="D56" i="4"/>
  <c r="B57" i="4"/>
  <c r="C57" i="4"/>
  <c r="D57" i="4"/>
  <c r="B58" i="4"/>
  <c r="C58" i="4"/>
  <c r="D58" i="4"/>
  <c r="B59" i="4"/>
  <c r="C59" i="4"/>
  <c r="D59" i="4"/>
  <c r="B60" i="4"/>
  <c r="C60" i="4"/>
  <c r="D60" i="4"/>
  <c r="B61" i="4"/>
  <c r="C61" i="4"/>
  <c r="D61" i="4"/>
  <c r="B62" i="4"/>
  <c r="C62" i="4"/>
  <c r="D62" i="4"/>
  <c r="B63" i="4"/>
  <c r="C63" i="4"/>
  <c r="D63" i="4"/>
  <c r="B64" i="4"/>
  <c r="C64" i="4"/>
  <c r="D64" i="4"/>
  <c r="B65" i="4"/>
  <c r="C65" i="4"/>
  <c r="D65" i="4"/>
  <c r="B66" i="4"/>
  <c r="C66" i="4"/>
  <c r="D66" i="4"/>
  <c r="B67" i="4"/>
  <c r="C67" i="4"/>
  <c r="D67" i="4"/>
  <c r="B68" i="4"/>
  <c r="C68" i="4"/>
  <c r="D68" i="4"/>
  <c r="B69" i="4"/>
  <c r="C69" i="4"/>
  <c r="D69" i="4"/>
  <c r="B70" i="4"/>
  <c r="C70" i="4"/>
  <c r="D70" i="4"/>
  <c r="B71" i="4"/>
  <c r="C71" i="4"/>
  <c r="D71" i="4"/>
  <c r="B72" i="4"/>
  <c r="C72" i="4"/>
  <c r="D72" i="4"/>
  <c r="B73" i="4"/>
  <c r="C73" i="4"/>
  <c r="D73" i="4"/>
  <c r="B74" i="4"/>
  <c r="C74" i="4"/>
  <c r="D74" i="4"/>
  <c r="B75" i="4"/>
  <c r="C75" i="4"/>
  <c r="D75" i="4"/>
  <c r="B76" i="4"/>
  <c r="C76" i="4"/>
  <c r="D76" i="4"/>
  <c r="B77" i="4"/>
  <c r="C77" i="4"/>
  <c r="D77" i="4"/>
  <c r="B78" i="4"/>
  <c r="C78" i="4"/>
  <c r="D78" i="4"/>
  <c r="B79" i="4"/>
  <c r="C79" i="4"/>
  <c r="D79" i="4"/>
  <c r="B80" i="4"/>
  <c r="C80" i="4"/>
  <c r="D80" i="4"/>
  <c r="B81" i="4"/>
  <c r="C81" i="4"/>
  <c r="D81" i="4"/>
  <c r="B82" i="4"/>
  <c r="C82" i="4"/>
  <c r="D82" i="4"/>
  <c r="B83" i="4"/>
  <c r="C83" i="4"/>
  <c r="D83" i="4"/>
  <c r="F55" i="4"/>
  <c r="Q55" i="4" s="1"/>
  <c r="O55" i="4"/>
  <c r="P55" i="4" s="1"/>
  <c r="R55" i="4"/>
  <c r="F56" i="4"/>
  <c r="O56" i="4"/>
  <c r="Q56" i="4"/>
  <c r="R56" i="4"/>
  <c r="F57" i="4"/>
  <c r="O57" i="4"/>
  <c r="P57" i="4" s="1"/>
  <c r="Q57" i="4"/>
  <c r="R57" i="4"/>
  <c r="F58" i="4"/>
  <c r="O58" i="4"/>
  <c r="P58" i="4" s="1"/>
  <c r="Q58" i="4"/>
  <c r="R58" i="4"/>
  <c r="F59" i="4"/>
  <c r="O59" i="4"/>
  <c r="P59" i="4" s="1"/>
  <c r="Q59" i="4"/>
  <c r="R59" i="4"/>
  <c r="F60" i="4"/>
  <c r="O60" i="4"/>
  <c r="P60" i="4" s="1"/>
  <c r="Q60" i="4"/>
  <c r="R60" i="4"/>
  <c r="F61" i="4"/>
  <c r="O61" i="4"/>
  <c r="P61" i="4" s="1"/>
  <c r="Q61" i="4"/>
  <c r="R61" i="4"/>
  <c r="F62" i="4"/>
  <c r="O62" i="4"/>
  <c r="Q62" i="4"/>
  <c r="R62" i="4"/>
  <c r="F63" i="4"/>
  <c r="O63" i="4"/>
  <c r="P63" i="4" s="1"/>
  <c r="Q63" i="4"/>
  <c r="R63" i="4"/>
  <c r="F64" i="4"/>
  <c r="O64" i="4"/>
  <c r="P64" i="4" s="1"/>
  <c r="Q64" i="4"/>
  <c r="R64" i="4"/>
  <c r="F65" i="4"/>
  <c r="O65" i="4"/>
  <c r="P65" i="4" s="1"/>
  <c r="Q65" i="4"/>
  <c r="R65" i="4"/>
  <c r="F66" i="4"/>
  <c r="O66" i="4"/>
  <c r="P66" i="4" s="1"/>
  <c r="Q66" i="4"/>
  <c r="R66" i="4"/>
  <c r="F67" i="4"/>
  <c r="O67" i="4"/>
  <c r="Q67" i="4"/>
  <c r="R67" i="4"/>
  <c r="F68" i="4"/>
  <c r="O68" i="4"/>
  <c r="Q68" i="4"/>
  <c r="R68" i="4"/>
  <c r="F69" i="4"/>
  <c r="O69" i="4"/>
  <c r="P69" i="4" s="1"/>
  <c r="Q69" i="4"/>
  <c r="R69" i="4"/>
  <c r="F70" i="4"/>
  <c r="O70" i="4"/>
  <c r="P70" i="4" s="1"/>
  <c r="Q70" i="4"/>
  <c r="R70" i="4"/>
  <c r="F71" i="4"/>
  <c r="O71" i="4"/>
  <c r="P71" i="4" s="1"/>
  <c r="Q71" i="4"/>
  <c r="R71" i="4"/>
  <c r="O72" i="4"/>
  <c r="P72" i="4" s="1"/>
  <c r="Q72" i="4"/>
  <c r="R72" i="4"/>
  <c r="F55" i="5"/>
  <c r="O55" i="5"/>
  <c r="P55" i="5" s="1"/>
  <c r="Q55" i="5"/>
  <c r="R55" i="5"/>
  <c r="F56" i="5"/>
  <c r="O56" i="5"/>
  <c r="P56" i="5" s="1"/>
  <c r="Q56" i="5"/>
  <c r="R56" i="5"/>
  <c r="F57" i="5"/>
  <c r="O57" i="5"/>
  <c r="P57" i="5" s="1"/>
  <c r="Q57" i="5"/>
  <c r="R57" i="5"/>
  <c r="F58" i="5"/>
  <c r="O58" i="5"/>
  <c r="P58" i="5"/>
  <c r="Q58" i="5"/>
  <c r="R58" i="5"/>
  <c r="F59" i="5"/>
  <c r="O59" i="5"/>
  <c r="P59" i="5" s="1"/>
  <c r="Q59" i="5"/>
  <c r="R59" i="5"/>
  <c r="F60" i="5"/>
  <c r="O60" i="5"/>
  <c r="P60" i="5" s="1"/>
  <c r="Q60" i="5"/>
  <c r="R60" i="5"/>
  <c r="F61" i="5"/>
  <c r="O61" i="5"/>
  <c r="P61" i="5" s="1"/>
  <c r="Q61" i="5"/>
  <c r="R61" i="5"/>
  <c r="F62" i="5"/>
  <c r="O62" i="5"/>
  <c r="P62" i="5" s="1"/>
  <c r="Q62" i="5"/>
  <c r="R62" i="5"/>
  <c r="F63" i="5"/>
  <c r="O63" i="5"/>
  <c r="P63" i="5"/>
  <c r="Q63" i="5"/>
  <c r="R63" i="5"/>
  <c r="F64" i="5"/>
  <c r="O64" i="5"/>
  <c r="P64" i="5" s="1"/>
  <c r="Q64" i="5"/>
  <c r="R64" i="5"/>
  <c r="F65" i="5"/>
  <c r="O65" i="5"/>
  <c r="P65" i="5"/>
  <c r="Q65" i="5"/>
  <c r="R65" i="5"/>
  <c r="F66" i="5"/>
  <c r="O66" i="5"/>
  <c r="P66" i="5" s="1"/>
  <c r="Q66" i="5"/>
  <c r="R66" i="5"/>
  <c r="F67" i="5"/>
  <c r="O67" i="5"/>
  <c r="P67" i="5" s="1"/>
  <c r="Q67" i="5"/>
  <c r="R67" i="5"/>
  <c r="F68" i="5"/>
  <c r="O68" i="5"/>
  <c r="P68" i="5" s="1"/>
  <c r="Q68" i="5"/>
  <c r="R68" i="5"/>
  <c r="F69" i="5"/>
  <c r="O69" i="5"/>
  <c r="P69" i="5" s="1"/>
  <c r="Q69" i="5"/>
  <c r="R69" i="5"/>
  <c r="F70" i="5"/>
  <c r="O70" i="5"/>
  <c r="P70" i="5" s="1"/>
  <c r="Q70" i="5"/>
  <c r="R70" i="5"/>
  <c r="F71" i="5"/>
  <c r="O71" i="5"/>
  <c r="P71" i="5" s="1"/>
  <c r="Q71" i="5"/>
  <c r="R71" i="5"/>
  <c r="F72" i="5"/>
  <c r="O72" i="5"/>
  <c r="P72" i="5" s="1"/>
  <c r="Q72" i="5"/>
  <c r="R72" i="5"/>
  <c r="F73" i="5"/>
  <c r="O73" i="5"/>
  <c r="P73" i="5" s="1"/>
  <c r="Q73" i="5"/>
  <c r="R73" i="5"/>
  <c r="F74" i="5"/>
  <c r="O74" i="5"/>
  <c r="P74" i="5"/>
  <c r="Q74" i="5"/>
  <c r="R74" i="5"/>
  <c r="F75" i="5"/>
  <c r="O75" i="5"/>
  <c r="P75" i="5"/>
  <c r="Q75" i="5"/>
  <c r="R75" i="5"/>
  <c r="F76" i="5"/>
  <c r="O76" i="5"/>
  <c r="P76" i="5" s="1"/>
  <c r="Q76" i="5"/>
  <c r="R76" i="5"/>
  <c r="F77" i="5"/>
  <c r="O77" i="5"/>
  <c r="P77" i="5" s="1"/>
  <c r="Q77" i="5"/>
  <c r="R77" i="5"/>
  <c r="F78" i="5"/>
  <c r="O78" i="5"/>
  <c r="P78" i="5" s="1"/>
  <c r="Q78" i="5"/>
  <c r="R78" i="5"/>
  <c r="F79" i="5"/>
  <c r="O79" i="5"/>
  <c r="P79" i="5" s="1"/>
  <c r="Q79" i="5"/>
  <c r="R79" i="5"/>
  <c r="F80" i="5"/>
  <c r="O80" i="5"/>
  <c r="P80" i="5"/>
  <c r="Q80" i="5"/>
  <c r="R80" i="5"/>
  <c r="F81" i="5"/>
  <c r="O81" i="5"/>
  <c r="P81" i="5"/>
  <c r="Q81" i="5"/>
  <c r="R81" i="5"/>
  <c r="F82" i="5"/>
  <c r="O82" i="5"/>
  <c r="P82" i="5" s="1"/>
  <c r="Q82" i="5"/>
  <c r="R82" i="5"/>
  <c r="F55" i="6"/>
  <c r="O55" i="6"/>
  <c r="P55" i="6" s="1"/>
  <c r="Q55" i="6"/>
  <c r="R55" i="6"/>
  <c r="F56" i="6"/>
  <c r="O56" i="6"/>
  <c r="P56" i="6" s="1"/>
  <c r="Q56" i="6"/>
  <c r="R56" i="6"/>
  <c r="F57" i="6"/>
  <c r="O57" i="6"/>
  <c r="P57" i="6"/>
  <c r="Q57" i="6"/>
  <c r="R57" i="6"/>
  <c r="F58" i="6"/>
  <c r="O58" i="6"/>
  <c r="P58" i="6" s="1"/>
  <c r="Q58" i="6"/>
  <c r="R58" i="6"/>
  <c r="F59" i="6"/>
  <c r="O59" i="6"/>
  <c r="P59" i="6" s="1"/>
  <c r="Q59" i="6"/>
  <c r="R59" i="6"/>
  <c r="F60" i="6"/>
  <c r="O60" i="6"/>
  <c r="P60" i="6"/>
  <c r="Q60" i="6"/>
  <c r="R60" i="6"/>
  <c r="F61" i="6"/>
  <c r="O61" i="6"/>
  <c r="P61" i="6"/>
  <c r="Q61" i="6"/>
  <c r="R61" i="6"/>
  <c r="F62" i="6"/>
  <c r="O62" i="6"/>
  <c r="P62" i="6" s="1"/>
  <c r="Q62" i="6"/>
  <c r="R62" i="6"/>
  <c r="F63" i="6"/>
  <c r="O63" i="6"/>
  <c r="P63" i="6" s="1"/>
  <c r="Q63" i="6"/>
  <c r="R63" i="6"/>
  <c r="F64" i="6"/>
  <c r="O64" i="6"/>
  <c r="P64" i="6" s="1"/>
  <c r="Q64" i="6"/>
  <c r="R64" i="6"/>
  <c r="F65" i="6"/>
  <c r="O65" i="6"/>
  <c r="P65" i="6"/>
  <c r="Q65" i="6"/>
  <c r="R65" i="6"/>
  <c r="F66" i="6"/>
  <c r="O66" i="6"/>
  <c r="P66" i="6" s="1"/>
  <c r="Q66" i="6"/>
  <c r="R66" i="6"/>
  <c r="F67" i="6"/>
  <c r="O67" i="6"/>
  <c r="P67" i="6" s="1"/>
  <c r="Q67" i="6"/>
  <c r="R67" i="6"/>
  <c r="F68" i="6"/>
  <c r="O68" i="6"/>
  <c r="P68" i="6"/>
  <c r="Q68" i="6"/>
  <c r="R68" i="6"/>
  <c r="F69" i="6"/>
  <c r="O69" i="6"/>
  <c r="P69" i="6"/>
  <c r="Q69" i="6"/>
  <c r="R69" i="6"/>
  <c r="F70" i="6"/>
  <c r="O70" i="6"/>
  <c r="P70" i="6" s="1"/>
  <c r="Q70" i="6"/>
  <c r="R70" i="6"/>
  <c r="F71" i="6"/>
  <c r="O71" i="6"/>
  <c r="P71" i="6" s="1"/>
  <c r="Q71" i="6"/>
  <c r="R71" i="6"/>
  <c r="F72" i="6"/>
  <c r="O72" i="6"/>
  <c r="P72" i="6" s="1"/>
  <c r="Q72" i="6"/>
  <c r="R72" i="6"/>
  <c r="F73" i="6"/>
  <c r="O73" i="6"/>
  <c r="P73" i="6"/>
  <c r="Q73" i="6"/>
  <c r="R73" i="6"/>
  <c r="F74" i="6"/>
  <c r="O74" i="6"/>
  <c r="P74" i="6" s="1"/>
  <c r="Q74" i="6"/>
  <c r="R74" i="6"/>
  <c r="F75" i="6"/>
  <c r="O75" i="6"/>
  <c r="P75" i="6" s="1"/>
  <c r="Q75" i="6"/>
  <c r="R75" i="6"/>
  <c r="F76" i="6"/>
  <c r="O76" i="6"/>
  <c r="P76" i="6"/>
  <c r="Q76" i="6"/>
  <c r="R76" i="6"/>
  <c r="F77" i="6"/>
  <c r="O77" i="6"/>
  <c r="P77" i="6"/>
  <c r="Q77" i="6"/>
  <c r="R77" i="6"/>
  <c r="F78" i="6"/>
  <c r="O78" i="6"/>
  <c r="P78" i="6" s="1"/>
  <c r="Q78" i="6"/>
  <c r="R78" i="6"/>
  <c r="F79" i="6"/>
  <c r="O79" i="6"/>
  <c r="P79" i="6" s="1"/>
  <c r="Q79" i="6"/>
  <c r="R79" i="6"/>
  <c r="F80" i="6"/>
  <c r="O80" i="6"/>
  <c r="P80" i="6" s="1"/>
  <c r="Q80" i="6"/>
  <c r="R80" i="6"/>
  <c r="F81" i="6"/>
  <c r="O81" i="6"/>
  <c r="P81" i="6"/>
  <c r="Q81" i="6"/>
  <c r="R81" i="6"/>
  <c r="F82" i="6"/>
  <c r="O82" i="6"/>
  <c r="P82" i="6" s="1"/>
  <c r="Q82" i="6"/>
  <c r="R82" i="6"/>
  <c r="F55" i="7"/>
  <c r="O55" i="7"/>
  <c r="P55" i="7"/>
  <c r="Q55" i="7"/>
  <c r="R55" i="7"/>
  <c r="F56" i="7"/>
  <c r="O56" i="7"/>
  <c r="P56" i="7" s="1"/>
  <c r="Q56" i="7"/>
  <c r="R56" i="7"/>
  <c r="F57" i="7"/>
  <c r="O57" i="7"/>
  <c r="P57" i="7" s="1"/>
  <c r="Q57" i="7"/>
  <c r="R57" i="7"/>
  <c r="F58" i="7"/>
  <c r="O58" i="7"/>
  <c r="P58" i="7"/>
  <c r="Q58" i="7"/>
  <c r="R58" i="7"/>
  <c r="F59" i="7"/>
  <c r="O59" i="7"/>
  <c r="P59" i="7" s="1"/>
  <c r="Q59" i="7"/>
  <c r="R59" i="7"/>
  <c r="F60" i="7"/>
  <c r="O60" i="7"/>
  <c r="P60" i="7" s="1"/>
  <c r="Q60" i="7"/>
  <c r="R60" i="7"/>
  <c r="F61" i="7"/>
  <c r="O61" i="7"/>
  <c r="P61" i="7" s="1"/>
  <c r="Q61" i="7"/>
  <c r="R61" i="7"/>
  <c r="F62" i="7"/>
  <c r="O62" i="7"/>
  <c r="P62" i="7" s="1"/>
  <c r="Q62" i="7"/>
  <c r="R62" i="7"/>
  <c r="F63" i="7"/>
  <c r="O63" i="7"/>
  <c r="P63" i="7" s="1"/>
  <c r="Q63" i="7"/>
  <c r="R63" i="7"/>
  <c r="F64" i="7"/>
  <c r="O64" i="7"/>
  <c r="P64" i="7" s="1"/>
  <c r="Q64" i="7"/>
  <c r="R64" i="7"/>
  <c r="F65" i="7"/>
  <c r="O65" i="7"/>
  <c r="P65" i="7" s="1"/>
  <c r="Q65" i="7"/>
  <c r="R65" i="7"/>
  <c r="F66" i="7"/>
  <c r="O66" i="7"/>
  <c r="P66" i="7" s="1"/>
  <c r="Q66" i="7"/>
  <c r="R66" i="7"/>
  <c r="F67" i="7"/>
  <c r="O67" i="7"/>
  <c r="P67" i="7"/>
  <c r="Q67" i="7"/>
  <c r="R67" i="7"/>
  <c r="F68" i="7"/>
  <c r="O68" i="7"/>
  <c r="P68" i="7" s="1"/>
  <c r="Q68" i="7"/>
  <c r="R68" i="7"/>
  <c r="F69" i="7"/>
  <c r="O69" i="7"/>
  <c r="P69" i="7" s="1"/>
  <c r="Q69" i="7"/>
  <c r="R69" i="7"/>
  <c r="F70" i="7"/>
  <c r="O70" i="7"/>
  <c r="P70" i="7"/>
  <c r="Q70" i="7"/>
  <c r="R70" i="7"/>
  <c r="F71" i="7"/>
  <c r="O71" i="7"/>
  <c r="P71" i="7"/>
  <c r="Q71" i="7"/>
  <c r="R71" i="7"/>
  <c r="F72" i="7"/>
  <c r="O72" i="7"/>
  <c r="P72" i="7" s="1"/>
  <c r="Q72" i="7"/>
  <c r="R72" i="7"/>
  <c r="F73" i="7"/>
  <c r="O73" i="7"/>
  <c r="P73" i="7" s="1"/>
  <c r="Q73" i="7"/>
  <c r="R73" i="7"/>
  <c r="F74" i="7"/>
  <c r="O74" i="7"/>
  <c r="P74" i="7" s="1"/>
  <c r="Q74" i="7"/>
  <c r="R74" i="7"/>
  <c r="F75" i="7"/>
  <c r="O75" i="7"/>
  <c r="P75" i="7" s="1"/>
  <c r="Q75" i="7"/>
  <c r="R75" i="7"/>
  <c r="F76" i="7"/>
  <c r="O76" i="7"/>
  <c r="P76" i="7"/>
  <c r="Q76" i="7"/>
  <c r="R76" i="7"/>
  <c r="F77" i="7"/>
  <c r="O77" i="7"/>
  <c r="P77" i="7" s="1"/>
  <c r="Q77" i="7"/>
  <c r="R77" i="7"/>
  <c r="F78" i="7"/>
  <c r="O78" i="7"/>
  <c r="P78" i="7"/>
  <c r="Q78" i="7"/>
  <c r="R78" i="7"/>
  <c r="F79" i="7"/>
  <c r="O79" i="7"/>
  <c r="P79" i="7" s="1"/>
  <c r="Q79" i="7"/>
  <c r="R79" i="7"/>
  <c r="F80" i="7"/>
  <c r="O80" i="7"/>
  <c r="P80" i="7" s="1"/>
  <c r="Q80" i="7"/>
  <c r="R80" i="7"/>
  <c r="F81" i="7"/>
  <c r="O81" i="7"/>
  <c r="P81" i="7" s="1"/>
  <c r="Q81" i="7"/>
  <c r="R81" i="7"/>
  <c r="F82" i="7"/>
  <c r="O82" i="7"/>
  <c r="P82" i="7" s="1"/>
  <c r="Q82" i="7"/>
  <c r="R82" i="7"/>
  <c r="F55" i="8"/>
  <c r="O55" i="8"/>
  <c r="P55" i="8"/>
  <c r="Q55" i="8"/>
  <c r="R55" i="8"/>
  <c r="F56" i="8"/>
  <c r="O56" i="8"/>
  <c r="P56" i="8" s="1"/>
  <c r="Q56" i="8"/>
  <c r="R56" i="8"/>
  <c r="F57" i="8"/>
  <c r="O57" i="8"/>
  <c r="P57" i="8"/>
  <c r="Q57" i="8"/>
  <c r="R57" i="8"/>
  <c r="F58" i="8"/>
  <c r="O58" i="8"/>
  <c r="P58" i="8" s="1"/>
  <c r="Q58" i="8"/>
  <c r="R58" i="8"/>
  <c r="F59" i="8"/>
  <c r="O59" i="8"/>
  <c r="P59" i="8" s="1"/>
  <c r="Q59" i="8"/>
  <c r="R59" i="8"/>
  <c r="F60" i="8"/>
  <c r="O60" i="8"/>
  <c r="P60" i="8" s="1"/>
  <c r="Q60" i="8"/>
  <c r="R60" i="8"/>
  <c r="F61" i="8"/>
  <c r="O61" i="8"/>
  <c r="P61" i="8" s="1"/>
  <c r="Q61" i="8"/>
  <c r="R61" i="8"/>
  <c r="F62" i="8"/>
  <c r="O62" i="8"/>
  <c r="P62" i="8" s="1"/>
  <c r="Q62" i="8"/>
  <c r="R62" i="8"/>
  <c r="F63" i="8"/>
  <c r="O63" i="8"/>
  <c r="P63" i="8" s="1"/>
  <c r="Q63" i="8"/>
  <c r="R63" i="8"/>
  <c r="F64" i="8"/>
  <c r="O64" i="8"/>
  <c r="P64" i="8" s="1"/>
  <c r="Q64" i="8"/>
  <c r="R64" i="8"/>
  <c r="F65" i="8"/>
  <c r="O65" i="8"/>
  <c r="P65" i="8"/>
  <c r="Q65" i="8"/>
  <c r="R65" i="8"/>
  <c r="F66" i="8"/>
  <c r="O66" i="8"/>
  <c r="P66" i="8" s="1"/>
  <c r="Q66" i="8"/>
  <c r="R66" i="8"/>
  <c r="F67" i="8"/>
  <c r="O67" i="8"/>
  <c r="P67" i="8" s="1"/>
  <c r="Q67" i="8"/>
  <c r="R67" i="8"/>
  <c r="F68" i="8"/>
  <c r="O68" i="8"/>
  <c r="P68" i="8" s="1"/>
  <c r="Q68" i="8"/>
  <c r="R68" i="8"/>
  <c r="F69" i="8"/>
  <c r="O69" i="8"/>
  <c r="P69" i="8" s="1"/>
  <c r="Q69" i="8"/>
  <c r="R69" i="8"/>
  <c r="F70" i="8"/>
  <c r="O70" i="8"/>
  <c r="P70" i="8" s="1"/>
  <c r="Q70" i="8"/>
  <c r="R70" i="8"/>
  <c r="F71" i="8"/>
  <c r="O71" i="8"/>
  <c r="P71" i="8"/>
  <c r="Q71" i="8"/>
  <c r="R71" i="8"/>
  <c r="F72" i="8"/>
  <c r="O72" i="8"/>
  <c r="P72" i="8" s="1"/>
  <c r="Q72" i="8"/>
  <c r="R72" i="8"/>
  <c r="F73" i="8"/>
  <c r="O73" i="8"/>
  <c r="P73" i="8" s="1"/>
  <c r="Q73" i="8"/>
  <c r="R73" i="8"/>
  <c r="F74" i="8"/>
  <c r="O74" i="8"/>
  <c r="P74" i="8" s="1"/>
  <c r="Q74" i="8"/>
  <c r="R74" i="8"/>
  <c r="F75" i="8"/>
  <c r="O75" i="8"/>
  <c r="P75" i="8" s="1"/>
  <c r="Q75" i="8"/>
  <c r="R75" i="8"/>
  <c r="F76" i="8"/>
  <c r="O76" i="8"/>
  <c r="P76" i="8" s="1"/>
  <c r="Q76" i="8"/>
  <c r="R76" i="8"/>
  <c r="F77" i="8"/>
  <c r="O77" i="8"/>
  <c r="P77" i="8" s="1"/>
  <c r="Q77" i="8"/>
  <c r="R77" i="8"/>
  <c r="F78" i="8"/>
  <c r="O78" i="8"/>
  <c r="P78" i="8" s="1"/>
  <c r="Q78" i="8"/>
  <c r="R78" i="8"/>
  <c r="F79" i="8"/>
  <c r="O79" i="8"/>
  <c r="P79" i="8"/>
  <c r="Q79" i="8"/>
  <c r="R79" i="8"/>
  <c r="F80" i="8"/>
  <c r="O80" i="8"/>
  <c r="P80" i="8" s="1"/>
  <c r="Q80" i="8"/>
  <c r="R80" i="8"/>
  <c r="F81" i="8"/>
  <c r="O81" i="8"/>
  <c r="P81" i="8"/>
  <c r="Q81" i="8"/>
  <c r="R81" i="8"/>
  <c r="F82" i="8"/>
  <c r="O82" i="8"/>
  <c r="P82" i="8" s="1"/>
  <c r="Q82" i="8"/>
  <c r="R82" i="8"/>
  <c r="F55" i="9"/>
  <c r="O55" i="9"/>
  <c r="P55" i="9" s="1"/>
  <c r="Q55" i="9"/>
  <c r="R55" i="9"/>
  <c r="F56" i="9"/>
  <c r="O56" i="9"/>
  <c r="P56" i="9" s="1"/>
  <c r="Q56" i="9"/>
  <c r="R56" i="9"/>
  <c r="F57" i="9"/>
  <c r="O57" i="9"/>
  <c r="P57" i="9" s="1"/>
  <c r="Q57" i="9"/>
  <c r="R57" i="9"/>
  <c r="F58" i="9"/>
  <c r="O58" i="9"/>
  <c r="P58" i="9" s="1"/>
  <c r="Q58" i="9"/>
  <c r="R58" i="9"/>
  <c r="F59" i="9"/>
  <c r="O59" i="9"/>
  <c r="P59" i="9" s="1"/>
  <c r="Q59" i="9"/>
  <c r="R59" i="9"/>
  <c r="F60" i="9"/>
  <c r="O60" i="9"/>
  <c r="P60" i="9"/>
  <c r="Q60" i="9"/>
  <c r="R60" i="9"/>
  <c r="F61" i="9"/>
  <c r="O61" i="9"/>
  <c r="P61" i="9"/>
  <c r="Q61" i="9"/>
  <c r="R61" i="9"/>
  <c r="F62" i="9"/>
  <c r="O62" i="9"/>
  <c r="P62" i="9" s="1"/>
  <c r="Q62" i="9"/>
  <c r="R62" i="9"/>
  <c r="F63" i="9"/>
  <c r="O63" i="9"/>
  <c r="P63" i="9" s="1"/>
  <c r="Q63" i="9"/>
  <c r="R63" i="9"/>
  <c r="F64" i="9"/>
  <c r="O64" i="9"/>
  <c r="P64" i="9"/>
  <c r="Q64" i="9"/>
  <c r="R64" i="9"/>
  <c r="F65" i="9"/>
  <c r="O65" i="9"/>
  <c r="P65" i="9"/>
  <c r="Q65" i="9"/>
  <c r="R65" i="9"/>
  <c r="F66" i="9"/>
  <c r="O66" i="9"/>
  <c r="P66" i="9" s="1"/>
  <c r="Q66" i="9"/>
  <c r="R66" i="9"/>
  <c r="F67" i="9"/>
  <c r="O67" i="9"/>
  <c r="P67" i="9" s="1"/>
  <c r="Q67" i="9"/>
  <c r="R67" i="9"/>
  <c r="F68" i="9"/>
  <c r="O68" i="9"/>
  <c r="P68" i="9" s="1"/>
  <c r="Q68" i="9"/>
  <c r="R68" i="9"/>
  <c r="F69" i="9"/>
  <c r="O69" i="9"/>
  <c r="P69" i="9"/>
  <c r="Q69" i="9"/>
  <c r="R69" i="9"/>
  <c r="F70" i="9"/>
  <c r="O70" i="9"/>
  <c r="P70" i="9" s="1"/>
  <c r="Q70" i="9"/>
  <c r="R70" i="9"/>
  <c r="F71" i="9"/>
  <c r="O71" i="9"/>
  <c r="P71" i="9"/>
  <c r="Q71" i="9"/>
  <c r="R71" i="9"/>
  <c r="F72" i="9"/>
  <c r="O72" i="9"/>
  <c r="P72" i="9" s="1"/>
  <c r="Q72" i="9"/>
  <c r="R72" i="9"/>
  <c r="F73" i="9"/>
  <c r="O73" i="9"/>
  <c r="P73" i="9" s="1"/>
  <c r="Q73" i="9"/>
  <c r="R73" i="9"/>
  <c r="F74" i="9"/>
  <c r="O74" i="9"/>
  <c r="P74" i="9" s="1"/>
  <c r="Q74" i="9"/>
  <c r="R74" i="9"/>
  <c r="F75" i="9"/>
  <c r="O75" i="9"/>
  <c r="P75" i="9" s="1"/>
  <c r="Q75" i="9"/>
  <c r="R75" i="9"/>
  <c r="F76" i="9"/>
  <c r="O76" i="9"/>
  <c r="P76" i="9"/>
  <c r="Q76" i="9"/>
  <c r="R76" i="9"/>
  <c r="F77" i="9"/>
  <c r="O77" i="9"/>
  <c r="P77" i="9" s="1"/>
  <c r="Q77" i="9"/>
  <c r="R77" i="9"/>
  <c r="F78" i="9"/>
  <c r="O78" i="9"/>
  <c r="P78" i="9"/>
  <c r="Q78" i="9"/>
  <c r="R78" i="9"/>
  <c r="F79" i="9"/>
  <c r="O79" i="9"/>
  <c r="P79" i="9" s="1"/>
  <c r="Q79" i="9"/>
  <c r="R79" i="9"/>
  <c r="F80" i="9"/>
  <c r="O80" i="9"/>
  <c r="P80" i="9" s="1"/>
  <c r="Q80" i="9"/>
  <c r="R80" i="9"/>
  <c r="F81" i="9"/>
  <c r="O81" i="9"/>
  <c r="P81" i="9" s="1"/>
  <c r="Q81" i="9"/>
  <c r="R81" i="9"/>
  <c r="F82" i="9"/>
  <c r="O82" i="9"/>
  <c r="P82" i="9" s="1"/>
  <c r="Q82" i="9"/>
  <c r="R82" i="9"/>
  <c r="F55" i="10"/>
  <c r="O55" i="10"/>
  <c r="P55" i="10"/>
  <c r="Q55" i="10"/>
  <c r="R55" i="10"/>
  <c r="F56" i="10"/>
  <c r="O56" i="10"/>
  <c r="P56" i="10" s="1"/>
  <c r="Q56" i="10"/>
  <c r="R56" i="10"/>
  <c r="F57" i="10"/>
  <c r="O57" i="10"/>
  <c r="P57" i="10" s="1"/>
  <c r="Q57" i="10"/>
  <c r="R57" i="10"/>
  <c r="F58" i="10"/>
  <c r="O58" i="10"/>
  <c r="P58" i="10" s="1"/>
  <c r="Q58" i="10"/>
  <c r="R58" i="10"/>
  <c r="F59" i="10"/>
  <c r="O59" i="10"/>
  <c r="P59" i="10" s="1"/>
  <c r="Q59" i="10"/>
  <c r="R59" i="10"/>
  <c r="F60" i="10"/>
  <c r="O60" i="10"/>
  <c r="P60" i="10" s="1"/>
  <c r="Q60" i="10"/>
  <c r="R60" i="10"/>
  <c r="F61" i="10"/>
  <c r="O61" i="10"/>
  <c r="P61" i="10" s="1"/>
  <c r="Q61" i="10"/>
  <c r="R61" i="10"/>
  <c r="F62" i="10"/>
  <c r="O62" i="10"/>
  <c r="P62" i="10" s="1"/>
  <c r="Q62" i="10"/>
  <c r="R62" i="10"/>
  <c r="F63" i="10"/>
  <c r="O63" i="10"/>
  <c r="P63" i="10"/>
  <c r="Q63" i="10"/>
  <c r="R63" i="10"/>
  <c r="F64" i="10"/>
  <c r="O64" i="10"/>
  <c r="P64" i="10" s="1"/>
  <c r="Q64" i="10"/>
  <c r="R64" i="10"/>
  <c r="F65" i="10"/>
  <c r="O65" i="10"/>
  <c r="P65" i="10" s="1"/>
  <c r="Q65" i="10"/>
  <c r="R65" i="10"/>
  <c r="F66" i="10"/>
  <c r="O66" i="10"/>
  <c r="P66" i="10" s="1"/>
  <c r="Q66" i="10"/>
  <c r="R66" i="10"/>
  <c r="F67" i="10"/>
  <c r="O67" i="10"/>
  <c r="P67" i="10" s="1"/>
  <c r="Q67" i="10"/>
  <c r="R67" i="10"/>
  <c r="F68" i="10"/>
  <c r="O68" i="10"/>
  <c r="P68" i="10"/>
  <c r="Q68" i="10"/>
  <c r="R68" i="10"/>
  <c r="F69" i="10"/>
  <c r="O69" i="10"/>
  <c r="P69" i="10" s="1"/>
  <c r="Q69" i="10"/>
  <c r="R69" i="10"/>
  <c r="F70" i="10"/>
  <c r="O70" i="10"/>
  <c r="P70" i="10" s="1"/>
  <c r="Q70" i="10"/>
  <c r="R70" i="10"/>
  <c r="F71" i="10"/>
  <c r="O71" i="10"/>
  <c r="P71" i="10" s="1"/>
  <c r="Q71" i="10"/>
  <c r="R71" i="10"/>
  <c r="F72" i="10"/>
  <c r="O72" i="10"/>
  <c r="P72" i="10" s="1"/>
  <c r="Q72" i="10"/>
  <c r="R72" i="10"/>
  <c r="F73" i="10"/>
  <c r="O73" i="10"/>
  <c r="P73" i="10" s="1"/>
  <c r="Q73" i="10"/>
  <c r="R73" i="10"/>
  <c r="F74" i="10"/>
  <c r="O74" i="10"/>
  <c r="P74" i="10" s="1"/>
  <c r="Q74" i="10"/>
  <c r="R74" i="10"/>
  <c r="F75" i="10"/>
  <c r="O75" i="10"/>
  <c r="P75" i="10" s="1"/>
  <c r="Q75" i="10"/>
  <c r="R75" i="10"/>
  <c r="F76" i="10"/>
  <c r="O76" i="10"/>
  <c r="P76" i="10" s="1"/>
  <c r="Q76" i="10"/>
  <c r="R76" i="10"/>
  <c r="F77" i="10"/>
  <c r="O77" i="10"/>
  <c r="P77" i="10" s="1"/>
  <c r="Q77" i="10"/>
  <c r="R77" i="10"/>
  <c r="F78" i="10"/>
  <c r="O78" i="10"/>
  <c r="P78" i="10"/>
  <c r="Q78" i="10"/>
  <c r="R78" i="10"/>
  <c r="F79" i="10"/>
  <c r="O79" i="10"/>
  <c r="P79" i="10" s="1"/>
  <c r="Q79" i="10"/>
  <c r="R79" i="10"/>
  <c r="F80" i="10"/>
  <c r="O80" i="10"/>
  <c r="P80" i="10" s="1"/>
  <c r="Q80" i="10"/>
  <c r="R80" i="10"/>
  <c r="F81" i="10"/>
  <c r="O81" i="10"/>
  <c r="P81" i="10" s="1"/>
  <c r="Q81" i="10"/>
  <c r="R81" i="10"/>
  <c r="F82" i="10"/>
  <c r="O82" i="10"/>
  <c r="P82" i="10"/>
  <c r="Q82" i="10"/>
  <c r="R82" i="10"/>
  <c r="F55" i="11"/>
  <c r="O55" i="11"/>
  <c r="P55" i="11"/>
  <c r="Q55" i="11"/>
  <c r="R55" i="11"/>
  <c r="F56" i="11"/>
  <c r="O56" i="11"/>
  <c r="P56" i="11" s="1"/>
  <c r="Q56" i="11"/>
  <c r="R56" i="11"/>
  <c r="F57" i="11"/>
  <c r="O57" i="11"/>
  <c r="P57" i="11" s="1"/>
  <c r="Q57" i="11"/>
  <c r="R57" i="11"/>
  <c r="F58" i="11"/>
  <c r="O58" i="11"/>
  <c r="P58" i="11" s="1"/>
  <c r="Q58" i="11"/>
  <c r="R58" i="11"/>
  <c r="F59" i="11"/>
  <c r="O59" i="11"/>
  <c r="P59" i="11" s="1"/>
  <c r="Q59" i="11"/>
  <c r="R59" i="11"/>
  <c r="F60" i="11"/>
  <c r="O60" i="11"/>
  <c r="P60" i="11" s="1"/>
  <c r="Q60" i="11"/>
  <c r="R60" i="11"/>
  <c r="F61" i="11"/>
  <c r="O61" i="11"/>
  <c r="P61" i="11" s="1"/>
  <c r="Q61" i="11"/>
  <c r="R61" i="11"/>
  <c r="F62" i="11"/>
  <c r="O62" i="11"/>
  <c r="Q62" i="11"/>
  <c r="R62" i="11"/>
  <c r="F63" i="11"/>
  <c r="O63" i="11"/>
  <c r="P63" i="11" s="1"/>
  <c r="Q63" i="11"/>
  <c r="R63" i="11"/>
  <c r="F64" i="11"/>
  <c r="O64" i="11"/>
  <c r="P64" i="11" s="1"/>
  <c r="Q64" i="11"/>
  <c r="R64" i="11"/>
  <c r="F65" i="11"/>
  <c r="O65" i="11"/>
  <c r="P65" i="11" s="1"/>
  <c r="Q65" i="11"/>
  <c r="R65" i="11"/>
  <c r="F66" i="11"/>
  <c r="O66" i="11"/>
  <c r="Q66" i="11"/>
  <c r="R66" i="11"/>
  <c r="F67" i="11"/>
  <c r="O67" i="11"/>
  <c r="P67" i="11" s="1"/>
  <c r="Q67" i="11"/>
  <c r="R67" i="11"/>
  <c r="F68" i="11"/>
  <c r="O68" i="11"/>
  <c r="P68" i="11" s="1"/>
  <c r="Q68" i="11"/>
  <c r="R68" i="11"/>
  <c r="F69" i="11"/>
  <c r="O69" i="11"/>
  <c r="P69" i="11" s="1"/>
  <c r="Q69" i="11"/>
  <c r="R69" i="11"/>
  <c r="F70" i="11"/>
  <c r="O70" i="11"/>
  <c r="Q70" i="11"/>
  <c r="R70" i="11"/>
  <c r="F71" i="11"/>
  <c r="O71" i="11"/>
  <c r="P71" i="11" s="1"/>
  <c r="Q71" i="11"/>
  <c r="R71" i="11"/>
  <c r="F72" i="11"/>
  <c r="O72" i="11"/>
  <c r="P72" i="11" s="1"/>
  <c r="Q72" i="11"/>
  <c r="R72" i="11"/>
  <c r="F73" i="11"/>
  <c r="O73" i="11"/>
  <c r="P73" i="11" s="1"/>
  <c r="Q73" i="11"/>
  <c r="R73" i="11"/>
  <c r="F74" i="11"/>
  <c r="O74" i="11"/>
  <c r="Q74" i="11"/>
  <c r="R74" i="11"/>
  <c r="F75" i="11"/>
  <c r="O75" i="11"/>
  <c r="P75" i="11" s="1"/>
  <c r="Q75" i="11"/>
  <c r="R75" i="11"/>
  <c r="F76" i="11"/>
  <c r="O76" i="11"/>
  <c r="P76" i="11" s="1"/>
  <c r="Q76" i="11"/>
  <c r="R76" i="11"/>
  <c r="F77" i="11"/>
  <c r="O77" i="11"/>
  <c r="P77" i="11" s="1"/>
  <c r="Q77" i="11"/>
  <c r="R77" i="11"/>
  <c r="F78" i="11"/>
  <c r="O78" i="11"/>
  <c r="Q78" i="11"/>
  <c r="R78" i="11"/>
  <c r="F79" i="11"/>
  <c r="O79" i="11"/>
  <c r="P79" i="11" s="1"/>
  <c r="Q79" i="11"/>
  <c r="R79" i="11"/>
  <c r="F80" i="11"/>
  <c r="O80" i="11"/>
  <c r="P80" i="11" s="1"/>
  <c r="Q80" i="11"/>
  <c r="R80" i="11"/>
  <c r="F81" i="11"/>
  <c r="O81" i="11"/>
  <c r="P81" i="11" s="1"/>
  <c r="Q81" i="11"/>
  <c r="R81" i="11"/>
  <c r="F82" i="11"/>
  <c r="O82" i="11"/>
  <c r="Q82" i="11"/>
  <c r="R82" i="11"/>
  <c r="F55" i="12"/>
  <c r="O55" i="12"/>
  <c r="P55" i="12" s="1"/>
  <c r="Q55" i="12"/>
  <c r="R55" i="12"/>
  <c r="F56" i="12"/>
  <c r="O56" i="12"/>
  <c r="P56" i="12" s="1"/>
  <c r="Q56" i="12"/>
  <c r="R56" i="12"/>
  <c r="F57" i="12"/>
  <c r="O57" i="12"/>
  <c r="P57" i="12" s="1"/>
  <c r="Q57" i="12"/>
  <c r="R57" i="12"/>
  <c r="F58" i="12"/>
  <c r="O58" i="12"/>
  <c r="Q58" i="12"/>
  <c r="R58" i="12"/>
  <c r="F59" i="12"/>
  <c r="O59" i="12"/>
  <c r="P59" i="12" s="1"/>
  <c r="Q59" i="12"/>
  <c r="R59" i="12"/>
  <c r="F60" i="12"/>
  <c r="O60" i="12"/>
  <c r="P60" i="12" s="1"/>
  <c r="Q60" i="12"/>
  <c r="R60" i="12"/>
  <c r="F61" i="12"/>
  <c r="O61" i="12"/>
  <c r="P61" i="12" s="1"/>
  <c r="Q61" i="12"/>
  <c r="R61" i="12"/>
  <c r="F62" i="12"/>
  <c r="O62" i="12"/>
  <c r="Q62" i="12"/>
  <c r="R62" i="12"/>
  <c r="F63" i="12"/>
  <c r="O63" i="12"/>
  <c r="Q63" i="12"/>
  <c r="R63" i="12"/>
  <c r="F64" i="12"/>
  <c r="O64" i="12"/>
  <c r="P64" i="12" s="1"/>
  <c r="Q64" i="12"/>
  <c r="R64" i="12"/>
  <c r="F65" i="12"/>
  <c r="O65" i="12"/>
  <c r="P65" i="12" s="1"/>
  <c r="Q65" i="12"/>
  <c r="R65" i="12"/>
  <c r="F66" i="12"/>
  <c r="O66" i="12"/>
  <c r="P66" i="12" s="1"/>
  <c r="Q66" i="12"/>
  <c r="R66" i="12"/>
  <c r="F67" i="12"/>
  <c r="O67" i="12"/>
  <c r="P67" i="12" s="1"/>
  <c r="Q67" i="12"/>
  <c r="R67" i="12"/>
  <c r="F68" i="12"/>
  <c r="O68" i="12"/>
  <c r="Q68" i="12"/>
  <c r="R68" i="12"/>
  <c r="F69" i="12"/>
  <c r="O69" i="12"/>
  <c r="Q69" i="12"/>
  <c r="R69" i="12"/>
  <c r="F70" i="12"/>
  <c r="O70" i="12"/>
  <c r="P70" i="12" s="1"/>
  <c r="Q70" i="12"/>
  <c r="R70" i="12"/>
  <c r="W70" i="12" s="1"/>
  <c r="Y70" i="12" s="1"/>
  <c r="F71" i="12"/>
  <c r="O71" i="12"/>
  <c r="P71" i="12" s="1"/>
  <c r="Q71" i="12"/>
  <c r="R71" i="12"/>
  <c r="F72" i="12"/>
  <c r="O72" i="12"/>
  <c r="P72" i="12" s="1"/>
  <c r="Q72" i="12"/>
  <c r="R72" i="12"/>
  <c r="F73" i="12"/>
  <c r="O73" i="12"/>
  <c r="P73" i="12" s="1"/>
  <c r="Q73" i="12"/>
  <c r="R73" i="12"/>
  <c r="F74" i="12"/>
  <c r="O74" i="12"/>
  <c r="Q74" i="12"/>
  <c r="R74" i="12"/>
  <c r="F75" i="12"/>
  <c r="O75" i="12"/>
  <c r="Q75" i="12"/>
  <c r="R75" i="12"/>
  <c r="F76" i="12"/>
  <c r="O76" i="12"/>
  <c r="P76" i="12" s="1"/>
  <c r="Q76" i="12"/>
  <c r="R76" i="12"/>
  <c r="F77" i="12"/>
  <c r="O77" i="12"/>
  <c r="P77" i="12" s="1"/>
  <c r="Q77" i="12"/>
  <c r="R77" i="12"/>
  <c r="F78" i="12"/>
  <c r="O78" i="12"/>
  <c r="P78" i="12" s="1"/>
  <c r="Q78" i="12"/>
  <c r="R78" i="12"/>
  <c r="F79" i="12"/>
  <c r="O79" i="12"/>
  <c r="P79" i="12" s="1"/>
  <c r="Q79" i="12"/>
  <c r="R79" i="12"/>
  <c r="F80" i="12"/>
  <c r="O80" i="12"/>
  <c r="P80" i="12" s="1"/>
  <c r="Q80" i="12"/>
  <c r="R80" i="12"/>
  <c r="F81" i="12"/>
  <c r="O81" i="12"/>
  <c r="Q81" i="12"/>
  <c r="R81" i="12"/>
  <c r="F82" i="12"/>
  <c r="O82" i="12"/>
  <c r="Q82" i="12"/>
  <c r="R82" i="12"/>
  <c r="F55" i="13"/>
  <c r="O55" i="13"/>
  <c r="P55" i="13" s="1"/>
  <c r="Q55" i="13"/>
  <c r="R55" i="13"/>
  <c r="F56" i="13"/>
  <c r="O56" i="13"/>
  <c r="P56" i="13" s="1"/>
  <c r="Q56" i="13"/>
  <c r="R56" i="13"/>
  <c r="F57" i="13"/>
  <c r="O57" i="13"/>
  <c r="P57" i="13" s="1"/>
  <c r="Q57" i="13"/>
  <c r="R57" i="13"/>
  <c r="F58" i="13"/>
  <c r="O58" i="13"/>
  <c r="P58" i="13" s="1"/>
  <c r="Q58" i="13"/>
  <c r="R58" i="13"/>
  <c r="F59" i="13"/>
  <c r="O59" i="13"/>
  <c r="P59" i="13" s="1"/>
  <c r="Q59" i="13"/>
  <c r="R59" i="13"/>
  <c r="F60" i="13"/>
  <c r="O60" i="13"/>
  <c r="P60" i="13" s="1"/>
  <c r="Q60" i="13"/>
  <c r="R60" i="13"/>
  <c r="F61" i="13"/>
  <c r="O61" i="13"/>
  <c r="P61" i="13" s="1"/>
  <c r="Q61" i="13"/>
  <c r="R61" i="13"/>
  <c r="F62" i="13"/>
  <c r="O62" i="13"/>
  <c r="P62" i="13" s="1"/>
  <c r="Q62" i="13"/>
  <c r="R62" i="13"/>
  <c r="F63" i="13"/>
  <c r="O63" i="13"/>
  <c r="P63" i="13" s="1"/>
  <c r="Q63" i="13"/>
  <c r="R63" i="13"/>
  <c r="F64" i="13"/>
  <c r="O64" i="13"/>
  <c r="P64" i="13" s="1"/>
  <c r="Q64" i="13"/>
  <c r="R64" i="13"/>
  <c r="F65" i="13"/>
  <c r="O65" i="13"/>
  <c r="P65" i="13" s="1"/>
  <c r="Q65" i="13"/>
  <c r="R65" i="13"/>
  <c r="F66" i="13"/>
  <c r="O66" i="13"/>
  <c r="P66" i="13" s="1"/>
  <c r="Q66" i="13"/>
  <c r="R66" i="13"/>
  <c r="V66" i="13" s="1"/>
  <c r="F67" i="13"/>
  <c r="O67" i="13"/>
  <c r="P67" i="13" s="1"/>
  <c r="Q67" i="13"/>
  <c r="R67" i="13"/>
  <c r="F68" i="13"/>
  <c r="O68" i="13"/>
  <c r="P68" i="13" s="1"/>
  <c r="Q68" i="13"/>
  <c r="R68" i="13"/>
  <c r="F69" i="13"/>
  <c r="O69" i="13"/>
  <c r="P69" i="13" s="1"/>
  <c r="Q69" i="13"/>
  <c r="R69" i="13"/>
  <c r="F70" i="13"/>
  <c r="O70" i="13"/>
  <c r="P70" i="13" s="1"/>
  <c r="Q70" i="13"/>
  <c r="R70" i="13"/>
  <c r="F71" i="13"/>
  <c r="O71" i="13"/>
  <c r="P71" i="13" s="1"/>
  <c r="Q71" i="13"/>
  <c r="R71" i="13"/>
  <c r="F72" i="13"/>
  <c r="O72" i="13"/>
  <c r="P72" i="13" s="1"/>
  <c r="Q72" i="13"/>
  <c r="R72" i="13"/>
  <c r="F73" i="13"/>
  <c r="O73" i="13"/>
  <c r="P73" i="13" s="1"/>
  <c r="Q73" i="13"/>
  <c r="R73" i="13"/>
  <c r="F74" i="13"/>
  <c r="O74" i="13"/>
  <c r="P74" i="13" s="1"/>
  <c r="Q74" i="13"/>
  <c r="R74" i="13"/>
  <c r="F75" i="13"/>
  <c r="O75" i="13"/>
  <c r="P75" i="13" s="1"/>
  <c r="Q75" i="13"/>
  <c r="R75" i="13"/>
  <c r="F76" i="13"/>
  <c r="O76" i="13"/>
  <c r="P76" i="13" s="1"/>
  <c r="Q76" i="13"/>
  <c r="R76" i="13"/>
  <c r="F77" i="13"/>
  <c r="O77" i="13"/>
  <c r="P77" i="13"/>
  <c r="Q77" i="13"/>
  <c r="R77" i="13"/>
  <c r="F78" i="13"/>
  <c r="O78" i="13"/>
  <c r="P78" i="13"/>
  <c r="Q78" i="13"/>
  <c r="R78" i="13"/>
  <c r="F79" i="13"/>
  <c r="O79" i="13"/>
  <c r="P79" i="13" s="1"/>
  <c r="Q79" i="13"/>
  <c r="R79" i="13"/>
  <c r="F80" i="13"/>
  <c r="O80" i="13"/>
  <c r="P80" i="13" s="1"/>
  <c r="Q80" i="13"/>
  <c r="R80" i="13"/>
  <c r="F81" i="13"/>
  <c r="O81" i="13"/>
  <c r="P81" i="13" s="1"/>
  <c r="Q81" i="13"/>
  <c r="R81" i="13"/>
  <c r="F82" i="13"/>
  <c r="O82" i="13"/>
  <c r="P82" i="13" s="1"/>
  <c r="Q82" i="13"/>
  <c r="R82" i="13"/>
  <c r="F55" i="14"/>
  <c r="O55" i="14"/>
  <c r="P55" i="14" s="1"/>
  <c r="Q55" i="14"/>
  <c r="R55" i="14"/>
  <c r="F56" i="14"/>
  <c r="O56" i="14"/>
  <c r="P56" i="14" s="1"/>
  <c r="Q56" i="14"/>
  <c r="R56" i="14"/>
  <c r="F57" i="14"/>
  <c r="O57" i="14"/>
  <c r="P57" i="14" s="1"/>
  <c r="Q57" i="14"/>
  <c r="R57" i="14"/>
  <c r="F58" i="14"/>
  <c r="O58" i="14"/>
  <c r="P58" i="14" s="1"/>
  <c r="Q58" i="14"/>
  <c r="R58" i="14"/>
  <c r="F59" i="14"/>
  <c r="O59" i="14"/>
  <c r="P59" i="14" s="1"/>
  <c r="Q59" i="14"/>
  <c r="R59" i="14"/>
  <c r="F60" i="14"/>
  <c r="O60" i="14"/>
  <c r="P60" i="14" s="1"/>
  <c r="Q60" i="14"/>
  <c r="R60" i="14"/>
  <c r="F61" i="14"/>
  <c r="O61" i="14"/>
  <c r="P61" i="14" s="1"/>
  <c r="Q61" i="14"/>
  <c r="R61" i="14"/>
  <c r="F62" i="14"/>
  <c r="O62" i="14"/>
  <c r="P62" i="14" s="1"/>
  <c r="Q62" i="14"/>
  <c r="R62" i="14"/>
  <c r="F63" i="14"/>
  <c r="O63" i="14"/>
  <c r="P63" i="14" s="1"/>
  <c r="Q63" i="14"/>
  <c r="R63" i="14"/>
  <c r="F64" i="14"/>
  <c r="O64" i="14"/>
  <c r="P64" i="14" s="1"/>
  <c r="Q64" i="14"/>
  <c r="R64" i="14"/>
  <c r="F65" i="14"/>
  <c r="O65" i="14"/>
  <c r="P65" i="14" s="1"/>
  <c r="Q65" i="14"/>
  <c r="R65" i="14"/>
  <c r="F66" i="14"/>
  <c r="O66" i="14"/>
  <c r="P66" i="14" s="1"/>
  <c r="Q66" i="14"/>
  <c r="R66" i="14"/>
  <c r="F67" i="14"/>
  <c r="O67" i="14"/>
  <c r="P67" i="14"/>
  <c r="Q67" i="14"/>
  <c r="R67" i="14"/>
  <c r="F68" i="14"/>
  <c r="O68" i="14"/>
  <c r="P68" i="14" s="1"/>
  <c r="Q68" i="14"/>
  <c r="R68" i="14"/>
  <c r="F69" i="14"/>
  <c r="O69" i="14"/>
  <c r="P69" i="14" s="1"/>
  <c r="Q69" i="14"/>
  <c r="R69" i="14"/>
  <c r="F70" i="14"/>
  <c r="O70" i="14"/>
  <c r="P70" i="14" s="1"/>
  <c r="Q70" i="14"/>
  <c r="R70" i="14"/>
  <c r="F71" i="14"/>
  <c r="O71" i="14"/>
  <c r="P71" i="14" s="1"/>
  <c r="Q71" i="14"/>
  <c r="R71" i="14"/>
  <c r="F72" i="14"/>
  <c r="O72" i="14"/>
  <c r="P72" i="14" s="1"/>
  <c r="Q72" i="14"/>
  <c r="R72" i="14"/>
  <c r="F73" i="14"/>
  <c r="O73" i="14"/>
  <c r="P73" i="14" s="1"/>
  <c r="Q73" i="14"/>
  <c r="R73" i="14"/>
  <c r="F74" i="14"/>
  <c r="O74" i="14"/>
  <c r="P74" i="14" s="1"/>
  <c r="Q74" i="14"/>
  <c r="R74" i="14"/>
  <c r="F75" i="14"/>
  <c r="O75" i="14"/>
  <c r="P75" i="14" s="1"/>
  <c r="Q75" i="14"/>
  <c r="R75" i="14"/>
  <c r="F76" i="14"/>
  <c r="O76" i="14"/>
  <c r="P76" i="14" s="1"/>
  <c r="Q76" i="14"/>
  <c r="R76" i="14"/>
  <c r="F77" i="14"/>
  <c r="O77" i="14"/>
  <c r="P77" i="14" s="1"/>
  <c r="Q77" i="14"/>
  <c r="R77" i="14"/>
  <c r="F78" i="14"/>
  <c r="O78" i="14"/>
  <c r="P78" i="14" s="1"/>
  <c r="Q78" i="14"/>
  <c r="R78" i="14"/>
  <c r="F79" i="14"/>
  <c r="O79" i="14"/>
  <c r="P79" i="14" s="1"/>
  <c r="Q79" i="14"/>
  <c r="R79" i="14"/>
  <c r="F80" i="14"/>
  <c r="O80" i="14"/>
  <c r="P80" i="14" s="1"/>
  <c r="Q80" i="14"/>
  <c r="R80" i="14"/>
  <c r="F81" i="14"/>
  <c r="O81" i="14"/>
  <c r="P81" i="14" s="1"/>
  <c r="Q81" i="14"/>
  <c r="R81" i="14"/>
  <c r="V81" i="14" s="1"/>
  <c r="F82" i="14"/>
  <c r="O82" i="14"/>
  <c r="P82" i="14" s="1"/>
  <c r="Q82" i="14"/>
  <c r="R82" i="14"/>
  <c r="F55" i="15"/>
  <c r="O55" i="15"/>
  <c r="P55" i="15" s="1"/>
  <c r="Q55" i="15"/>
  <c r="R55" i="15"/>
  <c r="F56" i="15"/>
  <c r="O56" i="15"/>
  <c r="P56" i="15"/>
  <c r="Q56" i="15"/>
  <c r="R56" i="15"/>
  <c r="F57" i="15"/>
  <c r="O57" i="15"/>
  <c r="P57" i="15" s="1"/>
  <c r="Q57" i="15"/>
  <c r="R57" i="15"/>
  <c r="F58" i="15"/>
  <c r="O58" i="15"/>
  <c r="P58" i="15" s="1"/>
  <c r="Q58" i="15"/>
  <c r="R58" i="15"/>
  <c r="F59" i="15"/>
  <c r="O59" i="15"/>
  <c r="Q59" i="15"/>
  <c r="R59" i="15"/>
  <c r="F60" i="15"/>
  <c r="O60" i="15"/>
  <c r="P60" i="15" s="1"/>
  <c r="Q60" i="15"/>
  <c r="R60" i="15"/>
  <c r="F61" i="15"/>
  <c r="O61" i="15"/>
  <c r="Q61" i="15"/>
  <c r="R61" i="15"/>
  <c r="F62" i="15"/>
  <c r="O62" i="15"/>
  <c r="P62" i="15" s="1"/>
  <c r="Q62" i="15"/>
  <c r="R62" i="15"/>
  <c r="F63" i="15"/>
  <c r="O63" i="15"/>
  <c r="P63" i="15" s="1"/>
  <c r="Q63" i="15"/>
  <c r="R63" i="15"/>
  <c r="F64" i="15"/>
  <c r="O64" i="15"/>
  <c r="P64" i="15" s="1"/>
  <c r="Q64" i="15"/>
  <c r="R64" i="15"/>
  <c r="F65" i="15"/>
  <c r="O65" i="15"/>
  <c r="P65" i="15" s="1"/>
  <c r="Q65" i="15"/>
  <c r="R65" i="15"/>
  <c r="F66" i="15"/>
  <c r="O66" i="15"/>
  <c r="P66" i="15" s="1"/>
  <c r="Q66" i="15"/>
  <c r="R66" i="15"/>
  <c r="F67" i="15"/>
  <c r="O67" i="15"/>
  <c r="P67" i="15" s="1"/>
  <c r="Q67" i="15"/>
  <c r="R67" i="15"/>
  <c r="F68" i="15"/>
  <c r="O68" i="15"/>
  <c r="P68" i="15" s="1"/>
  <c r="Q68" i="15"/>
  <c r="R68" i="15"/>
  <c r="F69" i="15"/>
  <c r="O69" i="15"/>
  <c r="P69" i="15" s="1"/>
  <c r="Q69" i="15"/>
  <c r="R69" i="15"/>
  <c r="F70" i="15"/>
  <c r="O70" i="15"/>
  <c r="P70" i="15" s="1"/>
  <c r="Q70" i="15"/>
  <c r="R70" i="15"/>
  <c r="F71" i="15"/>
  <c r="O71" i="15"/>
  <c r="Q71" i="15"/>
  <c r="R71" i="15"/>
  <c r="F72" i="15"/>
  <c r="O72" i="15"/>
  <c r="P72" i="15"/>
  <c r="Q72" i="15"/>
  <c r="R72" i="15"/>
  <c r="F73" i="15"/>
  <c r="O73" i="15"/>
  <c r="Q73" i="15"/>
  <c r="R73" i="15"/>
  <c r="F74" i="15"/>
  <c r="O74" i="15"/>
  <c r="P74" i="15"/>
  <c r="Q74" i="15"/>
  <c r="R74" i="15"/>
  <c r="F75" i="15"/>
  <c r="O75" i="15"/>
  <c r="P75" i="15" s="1"/>
  <c r="Q75" i="15"/>
  <c r="R75" i="15"/>
  <c r="F76" i="15"/>
  <c r="O76" i="15"/>
  <c r="P76" i="15" s="1"/>
  <c r="Q76" i="15"/>
  <c r="R76" i="15"/>
  <c r="F77" i="15"/>
  <c r="O77" i="15"/>
  <c r="P77" i="15" s="1"/>
  <c r="Q77" i="15"/>
  <c r="R77" i="15"/>
  <c r="F78" i="15"/>
  <c r="O78" i="15"/>
  <c r="P78" i="15" s="1"/>
  <c r="Q78" i="15"/>
  <c r="R78" i="15"/>
  <c r="F79" i="15"/>
  <c r="O79" i="15"/>
  <c r="P79" i="15" s="1"/>
  <c r="Q79" i="15"/>
  <c r="R79" i="15"/>
  <c r="F80" i="15"/>
  <c r="O80" i="15"/>
  <c r="P80" i="15" s="1"/>
  <c r="Q80" i="15"/>
  <c r="R80" i="15"/>
  <c r="F81" i="15"/>
  <c r="O81" i="15"/>
  <c r="P81" i="15" s="1"/>
  <c r="Q81" i="15"/>
  <c r="R81" i="15"/>
  <c r="F82" i="15"/>
  <c r="O82" i="15"/>
  <c r="P82" i="15" s="1"/>
  <c r="Q82" i="15"/>
  <c r="R82" i="15"/>
  <c r="F55" i="16"/>
  <c r="O55" i="16"/>
  <c r="Q55" i="16"/>
  <c r="R55" i="16"/>
  <c r="F56" i="16"/>
  <c r="O56" i="16"/>
  <c r="P56" i="16"/>
  <c r="Q56" i="16"/>
  <c r="R56" i="16"/>
  <c r="F57" i="16"/>
  <c r="O57" i="16"/>
  <c r="Q57" i="16"/>
  <c r="R57" i="16"/>
  <c r="F58" i="16"/>
  <c r="O58" i="16"/>
  <c r="P58" i="16" s="1"/>
  <c r="Q58" i="16"/>
  <c r="R58" i="16"/>
  <c r="F59" i="16"/>
  <c r="O59" i="16"/>
  <c r="P59" i="16" s="1"/>
  <c r="Q59" i="16"/>
  <c r="R59" i="16"/>
  <c r="F60" i="16"/>
  <c r="O60" i="16"/>
  <c r="P60" i="16" s="1"/>
  <c r="Q60" i="16"/>
  <c r="R60" i="16"/>
  <c r="F61" i="16"/>
  <c r="O61" i="16"/>
  <c r="P61" i="16" s="1"/>
  <c r="Q61" i="16"/>
  <c r="R61" i="16"/>
  <c r="F62" i="16"/>
  <c r="O62" i="16"/>
  <c r="P62" i="16" s="1"/>
  <c r="Q62" i="16"/>
  <c r="R62" i="16"/>
  <c r="F63" i="16"/>
  <c r="O63" i="16"/>
  <c r="P63" i="16" s="1"/>
  <c r="Q63" i="16"/>
  <c r="R63" i="16"/>
  <c r="F64" i="16"/>
  <c r="O64" i="16"/>
  <c r="P64" i="16" s="1"/>
  <c r="Q64" i="16"/>
  <c r="R64" i="16"/>
  <c r="F65" i="16"/>
  <c r="O65" i="16"/>
  <c r="P65" i="16"/>
  <c r="Q65" i="16"/>
  <c r="R65" i="16"/>
  <c r="F66" i="16"/>
  <c r="O66" i="16"/>
  <c r="P66" i="16" s="1"/>
  <c r="Q66" i="16"/>
  <c r="R66" i="16"/>
  <c r="F67" i="16"/>
  <c r="O67" i="16"/>
  <c r="Q67" i="16"/>
  <c r="R67" i="16"/>
  <c r="F68" i="16"/>
  <c r="O68" i="16"/>
  <c r="P68" i="16" s="1"/>
  <c r="Q68" i="16"/>
  <c r="R68" i="16"/>
  <c r="F69" i="16"/>
  <c r="O69" i="16"/>
  <c r="Q69" i="16"/>
  <c r="R69" i="16"/>
  <c r="F70" i="16"/>
  <c r="O70" i="16"/>
  <c r="P70" i="16" s="1"/>
  <c r="Q70" i="16"/>
  <c r="R70" i="16"/>
  <c r="F71" i="16"/>
  <c r="O71" i="16"/>
  <c r="P71" i="16"/>
  <c r="Q71" i="16"/>
  <c r="R71" i="16"/>
  <c r="F72" i="16"/>
  <c r="O72" i="16"/>
  <c r="P72" i="16" s="1"/>
  <c r="Q72" i="16"/>
  <c r="R72" i="16"/>
  <c r="F73" i="16"/>
  <c r="O73" i="16"/>
  <c r="P73" i="16" s="1"/>
  <c r="Q73" i="16"/>
  <c r="R73" i="16"/>
  <c r="F74" i="16"/>
  <c r="O74" i="16"/>
  <c r="P74" i="16" s="1"/>
  <c r="Q74" i="16"/>
  <c r="R74" i="16"/>
  <c r="F75" i="16"/>
  <c r="O75" i="16"/>
  <c r="P75" i="16" s="1"/>
  <c r="Q75" i="16"/>
  <c r="R75" i="16"/>
  <c r="F76" i="16"/>
  <c r="O76" i="16"/>
  <c r="P76" i="16" s="1"/>
  <c r="Q76" i="16"/>
  <c r="R76" i="16"/>
  <c r="F77" i="16"/>
  <c r="O77" i="16"/>
  <c r="P77" i="16" s="1"/>
  <c r="Q77" i="16"/>
  <c r="R77" i="16"/>
  <c r="F78" i="16"/>
  <c r="O78" i="16"/>
  <c r="P78" i="16" s="1"/>
  <c r="Q78" i="16"/>
  <c r="R78" i="16"/>
  <c r="F79" i="16"/>
  <c r="O79" i="16"/>
  <c r="Q79" i="16"/>
  <c r="R79" i="16"/>
  <c r="F80" i="16"/>
  <c r="O80" i="16"/>
  <c r="P80" i="16"/>
  <c r="Q80" i="16"/>
  <c r="R80" i="16"/>
  <c r="F81" i="16"/>
  <c r="O81" i="16"/>
  <c r="P81" i="16" s="1"/>
  <c r="Q81" i="16"/>
  <c r="R81" i="16"/>
  <c r="F82" i="16"/>
  <c r="O82" i="16"/>
  <c r="P82" i="16" s="1"/>
  <c r="Q82" i="16"/>
  <c r="R82" i="16"/>
  <c r="F55" i="17"/>
  <c r="O55" i="17"/>
  <c r="P55" i="17" s="1"/>
  <c r="Q55" i="17"/>
  <c r="R55" i="17"/>
  <c r="F56" i="17"/>
  <c r="O56" i="17"/>
  <c r="P56" i="17" s="1"/>
  <c r="Q56" i="17"/>
  <c r="R56" i="17"/>
  <c r="F57" i="17"/>
  <c r="O57" i="17"/>
  <c r="P57" i="17" s="1"/>
  <c r="Q57" i="17"/>
  <c r="R57" i="17"/>
  <c r="F58" i="17"/>
  <c r="O58" i="17"/>
  <c r="P58" i="17" s="1"/>
  <c r="Q58" i="17"/>
  <c r="R58" i="17"/>
  <c r="F59" i="17"/>
  <c r="O59" i="17"/>
  <c r="Q59" i="17"/>
  <c r="R59" i="17"/>
  <c r="F60" i="17"/>
  <c r="O60" i="17"/>
  <c r="P60" i="17" s="1"/>
  <c r="Q60" i="17"/>
  <c r="R60" i="17"/>
  <c r="F61" i="17"/>
  <c r="O61" i="17"/>
  <c r="P61" i="17" s="1"/>
  <c r="Q61" i="17"/>
  <c r="R61" i="17"/>
  <c r="F62" i="17"/>
  <c r="O62" i="17"/>
  <c r="P62" i="17"/>
  <c r="Q62" i="17"/>
  <c r="R62" i="17"/>
  <c r="F63" i="17"/>
  <c r="O63" i="17"/>
  <c r="P63" i="17" s="1"/>
  <c r="Q63" i="17"/>
  <c r="R63" i="17"/>
  <c r="F64" i="17"/>
  <c r="O64" i="17"/>
  <c r="P64" i="17"/>
  <c r="Q64" i="17"/>
  <c r="R64" i="17"/>
  <c r="F65" i="17"/>
  <c r="O65" i="17"/>
  <c r="Q65" i="17"/>
  <c r="R65" i="17"/>
  <c r="F66" i="17"/>
  <c r="O66" i="17"/>
  <c r="Q66" i="17"/>
  <c r="R66" i="17"/>
  <c r="F67" i="17"/>
  <c r="O67" i="17"/>
  <c r="P67" i="17" s="1"/>
  <c r="Q67" i="17"/>
  <c r="R67" i="17"/>
  <c r="F68" i="17"/>
  <c r="O68" i="17"/>
  <c r="P68" i="17" s="1"/>
  <c r="Q68" i="17"/>
  <c r="R68" i="17"/>
  <c r="F69" i="17"/>
  <c r="O69" i="17"/>
  <c r="P69" i="17" s="1"/>
  <c r="Q69" i="17"/>
  <c r="R69" i="17"/>
  <c r="F70" i="17"/>
  <c r="O70" i="17"/>
  <c r="P70" i="17" s="1"/>
  <c r="Q70" i="17"/>
  <c r="R70" i="17"/>
  <c r="F71" i="17"/>
  <c r="O71" i="17"/>
  <c r="Q71" i="17"/>
  <c r="R71" i="17"/>
  <c r="F72" i="17"/>
  <c r="O72" i="17"/>
  <c r="Q72" i="17"/>
  <c r="R72" i="17"/>
  <c r="F73" i="17"/>
  <c r="O73" i="17"/>
  <c r="P73" i="17" s="1"/>
  <c r="Q73" i="17"/>
  <c r="R73" i="17"/>
  <c r="F74" i="17"/>
  <c r="O74" i="17"/>
  <c r="P74" i="17"/>
  <c r="Q74" i="17"/>
  <c r="R74" i="17"/>
  <c r="F75" i="17"/>
  <c r="O75" i="17"/>
  <c r="P75" i="17" s="1"/>
  <c r="Q75" i="17"/>
  <c r="R75" i="17"/>
  <c r="F76" i="17"/>
  <c r="O76" i="17"/>
  <c r="Q76" i="17"/>
  <c r="R76" i="17"/>
  <c r="F77" i="17"/>
  <c r="O77" i="17"/>
  <c r="P77" i="17" s="1"/>
  <c r="Q77" i="17"/>
  <c r="R77" i="17"/>
  <c r="F78" i="17"/>
  <c r="O78" i="17"/>
  <c r="Q78" i="17"/>
  <c r="R78" i="17"/>
  <c r="F79" i="17"/>
  <c r="O79" i="17"/>
  <c r="Q79" i="17"/>
  <c r="R79" i="17"/>
  <c r="F80" i="17"/>
  <c r="O80" i="17"/>
  <c r="P80" i="17" s="1"/>
  <c r="Q80" i="17"/>
  <c r="R80" i="17"/>
  <c r="F81" i="17"/>
  <c r="O81" i="17"/>
  <c r="Q81" i="17"/>
  <c r="R81" i="17"/>
  <c r="F82" i="17"/>
  <c r="O82" i="17"/>
  <c r="Q82" i="17"/>
  <c r="R82" i="17"/>
  <c r="F55" i="18"/>
  <c r="O55" i="18"/>
  <c r="P55" i="18" s="1"/>
  <c r="Q55" i="18"/>
  <c r="R55" i="18"/>
  <c r="F56" i="18"/>
  <c r="O56" i="18"/>
  <c r="P56" i="18" s="1"/>
  <c r="Q56" i="18"/>
  <c r="R56" i="18"/>
  <c r="F57" i="18"/>
  <c r="O57" i="18"/>
  <c r="P57" i="18" s="1"/>
  <c r="Q57" i="18"/>
  <c r="R57" i="18"/>
  <c r="F58" i="18"/>
  <c r="O58" i="18"/>
  <c r="P58" i="18" s="1"/>
  <c r="Q58" i="18"/>
  <c r="R58" i="18"/>
  <c r="F59" i="18"/>
  <c r="O59" i="18"/>
  <c r="Q59" i="18"/>
  <c r="R59" i="18"/>
  <c r="F60" i="18"/>
  <c r="O60" i="18"/>
  <c r="P60" i="18"/>
  <c r="Q60" i="18"/>
  <c r="R60" i="18"/>
  <c r="F61" i="18"/>
  <c r="O61" i="18"/>
  <c r="P61" i="18" s="1"/>
  <c r="Q61" i="18"/>
  <c r="R61" i="18"/>
  <c r="F62" i="18"/>
  <c r="O62" i="18"/>
  <c r="P62" i="18"/>
  <c r="Q62" i="18"/>
  <c r="R62" i="18"/>
  <c r="F63" i="18"/>
  <c r="O63" i="18"/>
  <c r="P63" i="18" s="1"/>
  <c r="Q63" i="18"/>
  <c r="R63" i="18"/>
  <c r="F64" i="18"/>
  <c r="O64" i="18"/>
  <c r="P64" i="18" s="1"/>
  <c r="Q64" i="18"/>
  <c r="R64" i="18"/>
  <c r="F65" i="18"/>
  <c r="O65" i="18"/>
  <c r="P65" i="18" s="1"/>
  <c r="Q65" i="18"/>
  <c r="R65" i="18"/>
  <c r="F66" i="18"/>
  <c r="O66" i="18"/>
  <c r="P66" i="18" s="1"/>
  <c r="Q66" i="18"/>
  <c r="R66" i="18"/>
  <c r="F67" i="18"/>
  <c r="O67" i="18"/>
  <c r="Q67" i="18"/>
  <c r="R67" i="18"/>
  <c r="F68" i="18"/>
  <c r="O68" i="18"/>
  <c r="P68" i="18" s="1"/>
  <c r="Q68" i="18"/>
  <c r="R68" i="18"/>
  <c r="F69" i="18"/>
  <c r="O69" i="18"/>
  <c r="P69" i="18" s="1"/>
  <c r="Q69" i="18"/>
  <c r="R69" i="18"/>
  <c r="F70" i="18"/>
  <c r="O70" i="18"/>
  <c r="P70" i="18" s="1"/>
  <c r="Q70" i="18"/>
  <c r="R70" i="18"/>
  <c r="F71" i="18"/>
  <c r="O71" i="18"/>
  <c r="P71" i="18" s="1"/>
  <c r="Q71" i="18"/>
  <c r="R71" i="18"/>
  <c r="F72" i="18"/>
  <c r="O72" i="18"/>
  <c r="P72" i="18" s="1"/>
  <c r="Q72" i="18"/>
  <c r="R72" i="18"/>
  <c r="F73" i="18"/>
  <c r="O73" i="18"/>
  <c r="P73" i="18" s="1"/>
  <c r="Q73" i="18"/>
  <c r="R73" i="18"/>
  <c r="F74" i="18"/>
  <c r="O74" i="18"/>
  <c r="P74" i="18" s="1"/>
  <c r="Q74" i="18"/>
  <c r="R74" i="18"/>
  <c r="F75" i="18"/>
  <c r="O75" i="18"/>
  <c r="P75" i="18"/>
  <c r="Q75" i="18"/>
  <c r="R75" i="18"/>
  <c r="F76" i="18"/>
  <c r="O76" i="18"/>
  <c r="P76" i="18" s="1"/>
  <c r="Q76" i="18"/>
  <c r="R76" i="18"/>
  <c r="F77" i="18"/>
  <c r="O77" i="18"/>
  <c r="P77" i="18"/>
  <c r="Q77" i="18"/>
  <c r="R77" i="18"/>
  <c r="F78" i="18"/>
  <c r="O78" i="18"/>
  <c r="P78" i="18" s="1"/>
  <c r="Q78" i="18"/>
  <c r="R78" i="18"/>
  <c r="F79" i="18"/>
  <c r="O79" i="18"/>
  <c r="P79" i="18" s="1"/>
  <c r="Q79" i="18"/>
  <c r="R79" i="18"/>
  <c r="F80" i="18"/>
  <c r="O80" i="18"/>
  <c r="P80" i="18" s="1"/>
  <c r="Q80" i="18"/>
  <c r="R80" i="18"/>
  <c r="F81" i="18"/>
  <c r="O81" i="18"/>
  <c r="P81" i="18" s="1"/>
  <c r="Q81" i="18"/>
  <c r="R81" i="18"/>
  <c r="F82" i="18"/>
  <c r="O82" i="18"/>
  <c r="P82" i="18" s="1"/>
  <c r="Q82" i="18"/>
  <c r="R82" i="18"/>
  <c r="B55" i="5"/>
  <c r="C55" i="5"/>
  <c r="D55" i="5"/>
  <c r="B56" i="5"/>
  <c r="C56" i="5"/>
  <c r="D56" i="5"/>
  <c r="B57" i="5"/>
  <c r="C57" i="5"/>
  <c r="D57" i="5"/>
  <c r="B58" i="5"/>
  <c r="C58" i="5"/>
  <c r="D58" i="5"/>
  <c r="B59" i="5"/>
  <c r="C59" i="5"/>
  <c r="D59" i="5"/>
  <c r="B60" i="5"/>
  <c r="C60" i="5"/>
  <c r="D60" i="5"/>
  <c r="B61" i="5"/>
  <c r="C61" i="5"/>
  <c r="D61" i="5"/>
  <c r="B62" i="5"/>
  <c r="C62" i="5"/>
  <c r="D62" i="5"/>
  <c r="B63" i="5"/>
  <c r="C63" i="5"/>
  <c r="D63" i="5"/>
  <c r="B64" i="5"/>
  <c r="C64" i="5"/>
  <c r="D64" i="5"/>
  <c r="B65" i="5"/>
  <c r="C65" i="5"/>
  <c r="D65" i="5"/>
  <c r="B66" i="5"/>
  <c r="C66" i="5"/>
  <c r="D66" i="5"/>
  <c r="B67" i="5"/>
  <c r="C67" i="5"/>
  <c r="D67" i="5"/>
  <c r="B68" i="5"/>
  <c r="C68" i="5"/>
  <c r="D68" i="5"/>
  <c r="B69" i="5"/>
  <c r="C69" i="5"/>
  <c r="D69" i="5"/>
  <c r="B70" i="5"/>
  <c r="C70" i="5"/>
  <c r="D70" i="5"/>
  <c r="B71" i="5"/>
  <c r="C71" i="5"/>
  <c r="D71" i="5"/>
  <c r="B72" i="5"/>
  <c r="C72" i="5"/>
  <c r="D72" i="5"/>
  <c r="B73" i="5"/>
  <c r="C73" i="5"/>
  <c r="D73" i="5"/>
  <c r="B74" i="5"/>
  <c r="C74" i="5"/>
  <c r="D74" i="5"/>
  <c r="B75" i="5"/>
  <c r="C75" i="5"/>
  <c r="D75" i="5"/>
  <c r="B76" i="5"/>
  <c r="C76" i="5"/>
  <c r="D76" i="5"/>
  <c r="B77" i="5"/>
  <c r="C77" i="5"/>
  <c r="D77" i="5"/>
  <c r="B78" i="5"/>
  <c r="C78" i="5"/>
  <c r="D78" i="5"/>
  <c r="B79" i="5"/>
  <c r="C79" i="5"/>
  <c r="D79" i="5"/>
  <c r="B80" i="5"/>
  <c r="C80" i="5"/>
  <c r="D80" i="5"/>
  <c r="B81" i="5"/>
  <c r="C81" i="5"/>
  <c r="D81" i="5"/>
  <c r="B82" i="5"/>
  <c r="C82" i="5"/>
  <c r="D82" i="5"/>
  <c r="B83" i="5"/>
  <c r="C83" i="5"/>
  <c r="D83" i="5"/>
  <c r="B55" i="6"/>
  <c r="C55" i="6"/>
  <c r="D55" i="6"/>
  <c r="B56" i="6"/>
  <c r="C56" i="6"/>
  <c r="D56" i="6"/>
  <c r="B57" i="6"/>
  <c r="C57" i="6"/>
  <c r="D57" i="6"/>
  <c r="B58" i="6"/>
  <c r="C58" i="6"/>
  <c r="D58" i="6"/>
  <c r="B59" i="6"/>
  <c r="C59" i="6"/>
  <c r="D59" i="6"/>
  <c r="B60" i="6"/>
  <c r="C60" i="6"/>
  <c r="D60" i="6"/>
  <c r="B61" i="6"/>
  <c r="C61" i="6"/>
  <c r="D61" i="6"/>
  <c r="B62" i="6"/>
  <c r="C62" i="6"/>
  <c r="D62" i="6"/>
  <c r="B63" i="6"/>
  <c r="C63" i="6"/>
  <c r="D63" i="6"/>
  <c r="B64" i="6"/>
  <c r="C64" i="6"/>
  <c r="D64" i="6"/>
  <c r="B65" i="6"/>
  <c r="C65" i="6"/>
  <c r="D65" i="6"/>
  <c r="B66" i="6"/>
  <c r="C66" i="6"/>
  <c r="D66" i="6"/>
  <c r="B67" i="6"/>
  <c r="C67" i="6"/>
  <c r="D67" i="6"/>
  <c r="B68" i="6"/>
  <c r="C68" i="6"/>
  <c r="D68" i="6"/>
  <c r="B69" i="6"/>
  <c r="C69" i="6"/>
  <c r="D69" i="6"/>
  <c r="B70" i="6"/>
  <c r="C70" i="6"/>
  <c r="D70" i="6"/>
  <c r="B71" i="6"/>
  <c r="C71" i="6"/>
  <c r="D71" i="6"/>
  <c r="B72" i="6"/>
  <c r="C72" i="6"/>
  <c r="D72" i="6"/>
  <c r="B73" i="6"/>
  <c r="C73" i="6"/>
  <c r="D73" i="6"/>
  <c r="B74" i="6"/>
  <c r="C74" i="6"/>
  <c r="D74" i="6"/>
  <c r="B75" i="6"/>
  <c r="C75" i="6"/>
  <c r="D75" i="6"/>
  <c r="B76" i="6"/>
  <c r="C76" i="6"/>
  <c r="D76" i="6"/>
  <c r="B77" i="6"/>
  <c r="C77" i="6"/>
  <c r="D77" i="6"/>
  <c r="B78" i="6"/>
  <c r="C78" i="6"/>
  <c r="D78" i="6"/>
  <c r="B79" i="6"/>
  <c r="C79" i="6"/>
  <c r="D79" i="6"/>
  <c r="B80" i="6"/>
  <c r="C80" i="6"/>
  <c r="D80" i="6"/>
  <c r="B81" i="6"/>
  <c r="C81" i="6"/>
  <c r="D81" i="6"/>
  <c r="B82" i="6"/>
  <c r="C82" i="6"/>
  <c r="D82" i="6"/>
  <c r="B83" i="6"/>
  <c r="C83" i="6"/>
  <c r="D83" i="6"/>
  <c r="B55" i="7"/>
  <c r="C55" i="7"/>
  <c r="D55" i="7"/>
  <c r="B56" i="7"/>
  <c r="C56" i="7"/>
  <c r="D56" i="7"/>
  <c r="B57" i="7"/>
  <c r="C57" i="7"/>
  <c r="D57" i="7"/>
  <c r="B58" i="7"/>
  <c r="C58" i="7"/>
  <c r="D58" i="7"/>
  <c r="B59" i="7"/>
  <c r="C59" i="7"/>
  <c r="D59" i="7"/>
  <c r="B60" i="7"/>
  <c r="C60" i="7"/>
  <c r="D60" i="7"/>
  <c r="B61" i="7"/>
  <c r="C61" i="7"/>
  <c r="D61" i="7"/>
  <c r="B62" i="7"/>
  <c r="C62" i="7"/>
  <c r="D62" i="7"/>
  <c r="B63" i="7"/>
  <c r="C63" i="7"/>
  <c r="D63" i="7"/>
  <c r="B64" i="7"/>
  <c r="C64" i="7"/>
  <c r="D64" i="7"/>
  <c r="B65" i="7"/>
  <c r="C65" i="7"/>
  <c r="D65" i="7"/>
  <c r="B66" i="7"/>
  <c r="C66" i="7"/>
  <c r="D66" i="7"/>
  <c r="B67" i="7"/>
  <c r="C67" i="7"/>
  <c r="D67" i="7"/>
  <c r="B68" i="7"/>
  <c r="C68" i="7"/>
  <c r="D68" i="7"/>
  <c r="B69" i="7"/>
  <c r="C69" i="7"/>
  <c r="D69" i="7"/>
  <c r="B70" i="7"/>
  <c r="C70" i="7"/>
  <c r="D70" i="7"/>
  <c r="B71" i="7"/>
  <c r="C71" i="7"/>
  <c r="D71" i="7"/>
  <c r="B72" i="7"/>
  <c r="C72" i="7"/>
  <c r="D72" i="7"/>
  <c r="B73" i="7"/>
  <c r="C73" i="7"/>
  <c r="D73" i="7"/>
  <c r="B74" i="7"/>
  <c r="C74" i="7"/>
  <c r="D74" i="7"/>
  <c r="B75" i="7"/>
  <c r="C75" i="7"/>
  <c r="D75" i="7"/>
  <c r="B76" i="7"/>
  <c r="C76" i="7"/>
  <c r="D76" i="7"/>
  <c r="B77" i="7"/>
  <c r="C77" i="7"/>
  <c r="D77" i="7"/>
  <c r="B78" i="7"/>
  <c r="C78" i="7"/>
  <c r="D78" i="7"/>
  <c r="B79" i="7"/>
  <c r="C79" i="7"/>
  <c r="D79" i="7"/>
  <c r="B80" i="7"/>
  <c r="C80" i="7"/>
  <c r="D80" i="7"/>
  <c r="B81" i="7"/>
  <c r="C81" i="7"/>
  <c r="D81" i="7"/>
  <c r="B82" i="7"/>
  <c r="C82" i="7"/>
  <c r="D82" i="7"/>
  <c r="B83" i="7"/>
  <c r="C83" i="7"/>
  <c r="D83" i="7"/>
  <c r="B55" i="8"/>
  <c r="C55" i="8"/>
  <c r="D55" i="8"/>
  <c r="B56" i="8"/>
  <c r="C56" i="8"/>
  <c r="D56" i="8"/>
  <c r="B57" i="8"/>
  <c r="C57" i="8"/>
  <c r="D57" i="8"/>
  <c r="B58" i="8"/>
  <c r="C58" i="8"/>
  <c r="D58" i="8"/>
  <c r="B59" i="8"/>
  <c r="C59" i="8"/>
  <c r="D59" i="8"/>
  <c r="B60" i="8"/>
  <c r="C60" i="8"/>
  <c r="D60" i="8"/>
  <c r="B61" i="8"/>
  <c r="C61" i="8"/>
  <c r="D61" i="8"/>
  <c r="B62" i="8"/>
  <c r="C62" i="8"/>
  <c r="D62" i="8"/>
  <c r="B63" i="8"/>
  <c r="C63" i="8"/>
  <c r="D63" i="8"/>
  <c r="B64" i="8"/>
  <c r="C64" i="8"/>
  <c r="D64" i="8"/>
  <c r="B65" i="8"/>
  <c r="C65" i="8"/>
  <c r="D65" i="8"/>
  <c r="B66" i="8"/>
  <c r="C66" i="8"/>
  <c r="D66" i="8"/>
  <c r="B67" i="8"/>
  <c r="C67" i="8"/>
  <c r="D67" i="8"/>
  <c r="B68" i="8"/>
  <c r="C68" i="8"/>
  <c r="D68" i="8"/>
  <c r="B69" i="8"/>
  <c r="C69" i="8"/>
  <c r="D69" i="8"/>
  <c r="B70" i="8"/>
  <c r="C70" i="8"/>
  <c r="D70" i="8"/>
  <c r="B71" i="8"/>
  <c r="C71" i="8"/>
  <c r="D71" i="8"/>
  <c r="B72" i="8"/>
  <c r="C72" i="8"/>
  <c r="D72" i="8"/>
  <c r="B73" i="8"/>
  <c r="C73" i="8"/>
  <c r="D73" i="8"/>
  <c r="B74" i="8"/>
  <c r="C74" i="8"/>
  <c r="D74" i="8"/>
  <c r="B75" i="8"/>
  <c r="C75" i="8"/>
  <c r="D75" i="8"/>
  <c r="B76" i="8"/>
  <c r="C76" i="8"/>
  <c r="D76" i="8"/>
  <c r="B77" i="8"/>
  <c r="C77" i="8"/>
  <c r="D77" i="8"/>
  <c r="B78" i="8"/>
  <c r="C78" i="8"/>
  <c r="D78" i="8"/>
  <c r="B79" i="8"/>
  <c r="C79" i="8"/>
  <c r="D79" i="8"/>
  <c r="B80" i="8"/>
  <c r="C80" i="8"/>
  <c r="D80" i="8"/>
  <c r="B81" i="8"/>
  <c r="C81" i="8"/>
  <c r="D81" i="8"/>
  <c r="B82" i="8"/>
  <c r="C82" i="8"/>
  <c r="D82" i="8"/>
  <c r="B83" i="8"/>
  <c r="C83" i="8"/>
  <c r="D83" i="8"/>
  <c r="B55" i="9"/>
  <c r="C55" i="9"/>
  <c r="D55" i="9"/>
  <c r="B56" i="9"/>
  <c r="C56" i="9"/>
  <c r="D56" i="9"/>
  <c r="B57" i="9"/>
  <c r="C57" i="9"/>
  <c r="D57" i="9"/>
  <c r="B58" i="9"/>
  <c r="C58" i="9"/>
  <c r="D58" i="9"/>
  <c r="B59" i="9"/>
  <c r="C59" i="9"/>
  <c r="D59" i="9"/>
  <c r="B60" i="9"/>
  <c r="C60" i="9"/>
  <c r="D60" i="9"/>
  <c r="B61" i="9"/>
  <c r="C61" i="9"/>
  <c r="D61" i="9"/>
  <c r="B62" i="9"/>
  <c r="C62" i="9"/>
  <c r="D62" i="9"/>
  <c r="B63" i="9"/>
  <c r="C63" i="9"/>
  <c r="D63" i="9"/>
  <c r="B64" i="9"/>
  <c r="C64" i="9"/>
  <c r="D64" i="9"/>
  <c r="B65" i="9"/>
  <c r="C65" i="9"/>
  <c r="D65" i="9"/>
  <c r="B66" i="9"/>
  <c r="C66" i="9"/>
  <c r="D66" i="9"/>
  <c r="B67" i="9"/>
  <c r="C67" i="9"/>
  <c r="D67" i="9"/>
  <c r="B68" i="9"/>
  <c r="C68" i="9"/>
  <c r="D68" i="9"/>
  <c r="B69" i="9"/>
  <c r="C69" i="9"/>
  <c r="D69" i="9"/>
  <c r="B70" i="9"/>
  <c r="C70" i="9"/>
  <c r="D70" i="9"/>
  <c r="B71" i="9"/>
  <c r="C71" i="9"/>
  <c r="D71" i="9"/>
  <c r="B72" i="9"/>
  <c r="C72" i="9"/>
  <c r="D72" i="9"/>
  <c r="B73" i="9"/>
  <c r="C73" i="9"/>
  <c r="D73" i="9"/>
  <c r="B74" i="9"/>
  <c r="C74" i="9"/>
  <c r="D74" i="9"/>
  <c r="B75" i="9"/>
  <c r="C75" i="9"/>
  <c r="D75" i="9"/>
  <c r="B76" i="9"/>
  <c r="C76" i="9"/>
  <c r="D76" i="9"/>
  <c r="B77" i="9"/>
  <c r="C77" i="9"/>
  <c r="D77" i="9"/>
  <c r="B78" i="9"/>
  <c r="C78" i="9"/>
  <c r="D78" i="9"/>
  <c r="B79" i="9"/>
  <c r="C79" i="9"/>
  <c r="D79" i="9"/>
  <c r="B80" i="9"/>
  <c r="C80" i="9"/>
  <c r="D80" i="9"/>
  <c r="B81" i="9"/>
  <c r="C81" i="9"/>
  <c r="D81" i="9"/>
  <c r="B82" i="9"/>
  <c r="C82" i="9"/>
  <c r="D82" i="9"/>
  <c r="B83" i="9"/>
  <c r="C83" i="9"/>
  <c r="D83" i="9"/>
  <c r="B55" i="10"/>
  <c r="C55" i="10"/>
  <c r="D55" i="10"/>
  <c r="B56" i="10"/>
  <c r="C56" i="10"/>
  <c r="D56" i="10"/>
  <c r="B57" i="10"/>
  <c r="C57" i="10"/>
  <c r="D57" i="10"/>
  <c r="B58" i="10"/>
  <c r="C58" i="10"/>
  <c r="D58" i="10"/>
  <c r="B59" i="10"/>
  <c r="C59" i="10"/>
  <c r="D59" i="10"/>
  <c r="B60" i="10"/>
  <c r="C60" i="10"/>
  <c r="D60" i="10"/>
  <c r="B61" i="10"/>
  <c r="C61" i="10"/>
  <c r="D61" i="10"/>
  <c r="B62" i="10"/>
  <c r="C62" i="10"/>
  <c r="D62" i="10"/>
  <c r="B63" i="10"/>
  <c r="C63" i="10"/>
  <c r="D63" i="10"/>
  <c r="B64" i="10"/>
  <c r="C64" i="10"/>
  <c r="D64" i="10"/>
  <c r="B65" i="10"/>
  <c r="C65" i="10"/>
  <c r="D65" i="10"/>
  <c r="B66" i="10"/>
  <c r="C66" i="10"/>
  <c r="D66" i="10"/>
  <c r="B67" i="10"/>
  <c r="C67" i="10"/>
  <c r="D67" i="10"/>
  <c r="B68" i="10"/>
  <c r="C68" i="10"/>
  <c r="D68" i="10"/>
  <c r="B69" i="10"/>
  <c r="C69" i="10"/>
  <c r="D69" i="10"/>
  <c r="B70" i="10"/>
  <c r="C70" i="10"/>
  <c r="D70" i="10"/>
  <c r="B71" i="10"/>
  <c r="C71" i="10"/>
  <c r="D71" i="10"/>
  <c r="B72" i="10"/>
  <c r="C72" i="10"/>
  <c r="D72" i="10"/>
  <c r="B73" i="10"/>
  <c r="C73" i="10"/>
  <c r="D73" i="10"/>
  <c r="B74" i="10"/>
  <c r="C74" i="10"/>
  <c r="D74" i="10"/>
  <c r="B75" i="10"/>
  <c r="C75" i="10"/>
  <c r="D75" i="10"/>
  <c r="B76" i="10"/>
  <c r="C76" i="10"/>
  <c r="D76" i="10"/>
  <c r="B77" i="10"/>
  <c r="C77" i="10"/>
  <c r="D77" i="10"/>
  <c r="B78" i="10"/>
  <c r="C78" i="10"/>
  <c r="D78" i="10"/>
  <c r="B79" i="10"/>
  <c r="C79" i="10"/>
  <c r="D79" i="10"/>
  <c r="B80" i="10"/>
  <c r="C80" i="10"/>
  <c r="D80" i="10"/>
  <c r="B81" i="10"/>
  <c r="C81" i="10"/>
  <c r="D81" i="10"/>
  <c r="B82" i="10"/>
  <c r="C82" i="10"/>
  <c r="D82" i="10"/>
  <c r="B83" i="10"/>
  <c r="C83" i="10"/>
  <c r="D83" i="10"/>
  <c r="B55" i="11"/>
  <c r="C55" i="11"/>
  <c r="D55" i="11"/>
  <c r="B56" i="11"/>
  <c r="C56" i="11"/>
  <c r="D56" i="11"/>
  <c r="B57" i="11"/>
  <c r="C57" i="11"/>
  <c r="D57" i="11"/>
  <c r="B58" i="11"/>
  <c r="C58" i="11"/>
  <c r="D58" i="11"/>
  <c r="B59" i="11"/>
  <c r="C59" i="11"/>
  <c r="D59" i="11"/>
  <c r="B60" i="11"/>
  <c r="C60" i="11"/>
  <c r="D60" i="11"/>
  <c r="B61" i="11"/>
  <c r="C61" i="11"/>
  <c r="D61" i="11"/>
  <c r="B62" i="11"/>
  <c r="C62" i="11"/>
  <c r="D62" i="11"/>
  <c r="B63" i="11"/>
  <c r="C63" i="11"/>
  <c r="D63" i="11"/>
  <c r="B64" i="11"/>
  <c r="C64" i="11"/>
  <c r="D64" i="11"/>
  <c r="B65" i="11"/>
  <c r="C65" i="11"/>
  <c r="D65" i="11"/>
  <c r="B66" i="11"/>
  <c r="C66" i="11"/>
  <c r="D66" i="11"/>
  <c r="B67" i="11"/>
  <c r="C67" i="11"/>
  <c r="D67" i="11"/>
  <c r="B68" i="11"/>
  <c r="C68" i="11"/>
  <c r="D68" i="11"/>
  <c r="B69" i="11"/>
  <c r="C69" i="11"/>
  <c r="D69" i="11"/>
  <c r="B70" i="11"/>
  <c r="C70" i="11"/>
  <c r="D70" i="11"/>
  <c r="B71" i="11"/>
  <c r="C71" i="11"/>
  <c r="D71" i="11"/>
  <c r="B72" i="11"/>
  <c r="C72" i="11"/>
  <c r="D72" i="11"/>
  <c r="B73" i="11"/>
  <c r="C73" i="11"/>
  <c r="D73" i="11"/>
  <c r="B74" i="11"/>
  <c r="C74" i="11"/>
  <c r="D74" i="11"/>
  <c r="B75" i="11"/>
  <c r="C75" i="11"/>
  <c r="D75" i="11"/>
  <c r="B76" i="11"/>
  <c r="C76" i="11"/>
  <c r="D76" i="11"/>
  <c r="B77" i="11"/>
  <c r="C77" i="11"/>
  <c r="D77" i="11"/>
  <c r="B78" i="11"/>
  <c r="C78" i="11"/>
  <c r="D78" i="11"/>
  <c r="B79" i="11"/>
  <c r="C79" i="11"/>
  <c r="D79" i="11"/>
  <c r="B80" i="11"/>
  <c r="C80" i="11"/>
  <c r="D80" i="11"/>
  <c r="B81" i="11"/>
  <c r="C81" i="11"/>
  <c r="D81" i="11"/>
  <c r="B82" i="11"/>
  <c r="C82" i="11"/>
  <c r="D82" i="11"/>
  <c r="B83" i="11"/>
  <c r="C83" i="11"/>
  <c r="D83" i="11"/>
  <c r="B55" i="12"/>
  <c r="C55" i="12"/>
  <c r="D55" i="12"/>
  <c r="B56" i="12"/>
  <c r="C56" i="12"/>
  <c r="D56" i="12"/>
  <c r="B57" i="12"/>
  <c r="C57" i="12"/>
  <c r="D57" i="12"/>
  <c r="B58" i="12"/>
  <c r="C58" i="12"/>
  <c r="D58" i="12"/>
  <c r="B59" i="12"/>
  <c r="C59" i="12"/>
  <c r="D59" i="12"/>
  <c r="B60" i="12"/>
  <c r="C60" i="12"/>
  <c r="D60" i="12"/>
  <c r="B61" i="12"/>
  <c r="C61" i="12"/>
  <c r="D61" i="12"/>
  <c r="B62" i="12"/>
  <c r="C62" i="12"/>
  <c r="D62" i="12"/>
  <c r="B63" i="12"/>
  <c r="C63" i="12"/>
  <c r="D63" i="12"/>
  <c r="B64" i="12"/>
  <c r="C64" i="12"/>
  <c r="D64" i="12"/>
  <c r="B65" i="12"/>
  <c r="C65" i="12"/>
  <c r="D65" i="12"/>
  <c r="B66" i="12"/>
  <c r="C66" i="12"/>
  <c r="D66" i="12"/>
  <c r="B67" i="12"/>
  <c r="C67" i="12"/>
  <c r="D67" i="12"/>
  <c r="B68" i="12"/>
  <c r="C68" i="12"/>
  <c r="D68" i="12"/>
  <c r="B69" i="12"/>
  <c r="C69" i="12"/>
  <c r="D69" i="12"/>
  <c r="B70" i="12"/>
  <c r="C70" i="12"/>
  <c r="D70" i="12"/>
  <c r="B71" i="12"/>
  <c r="C71" i="12"/>
  <c r="D71" i="12"/>
  <c r="B72" i="12"/>
  <c r="C72" i="12"/>
  <c r="D72" i="12"/>
  <c r="B73" i="12"/>
  <c r="C73" i="12"/>
  <c r="D73" i="12"/>
  <c r="B74" i="12"/>
  <c r="C74" i="12"/>
  <c r="D74" i="12"/>
  <c r="B75" i="12"/>
  <c r="C75" i="12"/>
  <c r="D75" i="12"/>
  <c r="B76" i="12"/>
  <c r="C76" i="12"/>
  <c r="D76" i="12"/>
  <c r="B77" i="12"/>
  <c r="C77" i="12"/>
  <c r="D77" i="12"/>
  <c r="B78" i="12"/>
  <c r="C78" i="12"/>
  <c r="D78" i="12"/>
  <c r="B79" i="12"/>
  <c r="C79" i="12"/>
  <c r="D79" i="12"/>
  <c r="B80" i="12"/>
  <c r="C80" i="12"/>
  <c r="D80" i="12"/>
  <c r="B81" i="12"/>
  <c r="C81" i="12"/>
  <c r="D81" i="12"/>
  <c r="B82" i="12"/>
  <c r="C82" i="12"/>
  <c r="D82" i="12"/>
  <c r="B83" i="12"/>
  <c r="C83" i="12"/>
  <c r="D83" i="12"/>
  <c r="B55" i="13"/>
  <c r="C55" i="13"/>
  <c r="D55" i="13"/>
  <c r="B56" i="13"/>
  <c r="C56" i="13"/>
  <c r="D56" i="13"/>
  <c r="B57" i="13"/>
  <c r="C57" i="13"/>
  <c r="D57" i="13"/>
  <c r="B58" i="13"/>
  <c r="C58" i="13"/>
  <c r="D58" i="13"/>
  <c r="B59" i="13"/>
  <c r="C59" i="13"/>
  <c r="D59" i="13"/>
  <c r="B60" i="13"/>
  <c r="C60" i="13"/>
  <c r="D60" i="13"/>
  <c r="B61" i="13"/>
  <c r="C61" i="13"/>
  <c r="D61" i="13"/>
  <c r="B62" i="13"/>
  <c r="C62" i="13"/>
  <c r="D62" i="13"/>
  <c r="B63" i="13"/>
  <c r="C63" i="13"/>
  <c r="D63" i="13"/>
  <c r="B64" i="13"/>
  <c r="C64" i="13"/>
  <c r="D64" i="13"/>
  <c r="B65" i="13"/>
  <c r="C65" i="13"/>
  <c r="D65" i="13"/>
  <c r="B66" i="13"/>
  <c r="C66" i="13"/>
  <c r="D66" i="13"/>
  <c r="B67" i="13"/>
  <c r="C67" i="13"/>
  <c r="D67" i="13"/>
  <c r="B68" i="13"/>
  <c r="C68" i="13"/>
  <c r="D68" i="13"/>
  <c r="B69" i="13"/>
  <c r="C69" i="13"/>
  <c r="D69" i="13"/>
  <c r="B70" i="13"/>
  <c r="C70" i="13"/>
  <c r="D70" i="13"/>
  <c r="B71" i="13"/>
  <c r="C71" i="13"/>
  <c r="D71" i="13"/>
  <c r="B72" i="13"/>
  <c r="C72" i="13"/>
  <c r="D72" i="13"/>
  <c r="B73" i="13"/>
  <c r="C73" i="13"/>
  <c r="D73" i="13"/>
  <c r="B74" i="13"/>
  <c r="C74" i="13"/>
  <c r="D74" i="13"/>
  <c r="B75" i="13"/>
  <c r="C75" i="13"/>
  <c r="D75" i="13"/>
  <c r="B76" i="13"/>
  <c r="C76" i="13"/>
  <c r="D76" i="13"/>
  <c r="B77" i="13"/>
  <c r="C77" i="13"/>
  <c r="D77" i="13"/>
  <c r="B78" i="13"/>
  <c r="C78" i="13"/>
  <c r="D78" i="13"/>
  <c r="B79" i="13"/>
  <c r="C79" i="13"/>
  <c r="D79" i="13"/>
  <c r="B80" i="13"/>
  <c r="C80" i="13"/>
  <c r="D80" i="13"/>
  <c r="B81" i="13"/>
  <c r="C81" i="13"/>
  <c r="D81" i="13"/>
  <c r="B82" i="13"/>
  <c r="C82" i="13"/>
  <c r="D82" i="13"/>
  <c r="B83" i="13"/>
  <c r="C83" i="13"/>
  <c r="D83" i="13"/>
  <c r="B55" i="14"/>
  <c r="C55" i="14"/>
  <c r="D55" i="14"/>
  <c r="B56" i="14"/>
  <c r="C56" i="14"/>
  <c r="D56" i="14"/>
  <c r="B57" i="14"/>
  <c r="C57" i="14"/>
  <c r="D57" i="14"/>
  <c r="B58" i="14"/>
  <c r="C58" i="14"/>
  <c r="D58" i="14"/>
  <c r="B59" i="14"/>
  <c r="C59" i="14"/>
  <c r="D59" i="14"/>
  <c r="B60" i="14"/>
  <c r="C60" i="14"/>
  <c r="D60" i="14"/>
  <c r="B61" i="14"/>
  <c r="C61" i="14"/>
  <c r="D61" i="14"/>
  <c r="B62" i="14"/>
  <c r="C62" i="14"/>
  <c r="D62" i="14"/>
  <c r="B63" i="14"/>
  <c r="C63" i="14"/>
  <c r="D63" i="14"/>
  <c r="B64" i="14"/>
  <c r="C64" i="14"/>
  <c r="D64" i="14"/>
  <c r="B65" i="14"/>
  <c r="C65" i="14"/>
  <c r="D65" i="14"/>
  <c r="B66" i="14"/>
  <c r="C66" i="14"/>
  <c r="D66" i="14"/>
  <c r="B67" i="14"/>
  <c r="C67" i="14"/>
  <c r="D67" i="14"/>
  <c r="B68" i="14"/>
  <c r="C68" i="14"/>
  <c r="D68" i="14"/>
  <c r="B69" i="14"/>
  <c r="C69" i="14"/>
  <c r="D69" i="14"/>
  <c r="B70" i="14"/>
  <c r="C70" i="14"/>
  <c r="D70" i="14"/>
  <c r="B71" i="14"/>
  <c r="C71" i="14"/>
  <c r="D71" i="14"/>
  <c r="B72" i="14"/>
  <c r="C72" i="14"/>
  <c r="D72" i="14"/>
  <c r="B73" i="14"/>
  <c r="C73" i="14"/>
  <c r="D73" i="14"/>
  <c r="B74" i="14"/>
  <c r="C74" i="14"/>
  <c r="D74" i="14"/>
  <c r="B75" i="14"/>
  <c r="C75" i="14"/>
  <c r="D75" i="14"/>
  <c r="B76" i="14"/>
  <c r="C76" i="14"/>
  <c r="D76" i="14"/>
  <c r="B77" i="14"/>
  <c r="C77" i="14"/>
  <c r="D77" i="14"/>
  <c r="B78" i="14"/>
  <c r="C78" i="14"/>
  <c r="D78" i="14"/>
  <c r="B79" i="14"/>
  <c r="C79" i="14"/>
  <c r="D79" i="14"/>
  <c r="B80" i="14"/>
  <c r="C80" i="14"/>
  <c r="D80" i="14"/>
  <c r="B81" i="14"/>
  <c r="C81" i="14"/>
  <c r="D81" i="14"/>
  <c r="B82" i="14"/>
  <c r="C82" i="14"/>
  <c r="D82" i="14"/>
  <c r="B83" i="14"/>
  <c r="C83" i="14"/>
  <c r="D83" i="14"/>
  <c r="B55" i="15"/>
  <c r="C55" i="15"/>
  <c r="D55" i="15"/>
  <c r="B56" i="15"/>
  <c r="C56" i="15"/>
  <c r="D56" i="15"/>
  <c r="B57" i="15"/>
  <c r="C57" i="15"/>
  <c r="D57" i="15"/>
  <c r="B58" i="15"/>
  <c r="C58" i="15"/>
  <c r="D58" i="15"/>
  <c r="B59" i="15"/>
  <c r="C59" i="15"/>
  <c r="D59" i="15"/>
  <c r="B60" i="15"/>
  <c r="C60" i="15"/>
  <c r="D60" i="15"/>
  <c r="B61" i="15"/>
  <c r="C61" i="15"/>
  <c r="D61" i="15"/>
  <c r="B62" i="15"/>
  <c r="C62" i="15"/>
  <c r="D62" i="15"/>
  <c r="B63" i="15"/>
  <c r="C63" i="15"/>
  <c r="D63" i="15"/>
  <c r="B64" i="15"/>
  <c r="C64" i="15"/>
  <c r="D64" i="15"/>
  <c r="B65" i="15"/>
  <c r="C65" i="15"/>
  <c r="D65" i="15"/>
  <c r="B66" i="15"/>
  <c r="C66" i="15"/>
  <c r="D66" i="15"/>
  <c r="B67" i="15"/>
  <c r="C67" i="15"/>
  <c r="D67" i="15"/>
  <c r="B68" i="15"/>
  <c r="C68" i="15"/>
  <c r="D68" i="15"/>
  <c r="B69" i="15"/>
  <c r="C69" i="15"/>
  <c r="D69" i="15"/>
  <c r="B70" i="15"/>
  <c r="C70" i="15"/>
  <c r="D70" i="15"/>
  <c r="B71" i="15"/>
  <c r="C71" i="15"/>
  <c r="D71" i="15"/>
  <c r="B72" i="15"/>
  <c r="C72" i="15"/>
  <c r="D72" i="15"/>
  <c r="B73" i="15"/>
  <c r="C73" i="15"/>
  <c r="D73" i="15"/>
  <c r="B74" i="15"/>
  <c r="C74" i="15"/>
  <c r="D74" i="15"/>
  <c r="B75" i="15"/>
  <c r="C75" i="15"/>
  <c r="D75" i="15"/>
  <c r="B76" i="15"/>
  <c r="C76" i="15"/>
  <c r="D76" i="15"/>
  <c r="B77" i="15"/>
  <c r="C77" i="15"/>
  <c r="D77" i="15"/>
  <c r="B78" i="15"/>
  <c r="C78" i="15"/>
  <c r="D78" i="15"/>
  <c r="B79" i="15"/>
  <c r="C79" i="15"/>
  <c r="D79" i="15"/>
  <c r="B80" i="15"/>
  <c r="C80" i="15"/>
  <c r="D80" i="15"/>
  <c r="B81" i="15"/>
  <c r="C81" i="15"/>
  <c r="D81" i="15"/>
  <c r="B82" i="15"/>
  <c r="C82" i="15"/>
  <c r="D82" i="15"/>
  <c r="B83" i="15"/>
  <c r="C83" i="15"/>
  <c r="D83" i="15"/>
  <c r="B55" i="16"/>
  <c r="C55" i="16"/>
  <c r="D55" i="16"/>
  <c r="B56" i="16"/>
  <c r="C56" i="16"/>
  <c r="D56" i="16"/>
  <c r="B57" i="16"/>
  <c r="C57" i="16"/>
  <c r="D57" i="16"/>
  <c r="B58" i="16"/>
  <c r="C58" i="16"/>
  <c r="D58" i="16"/>
  <c r="B59" i="16"/>
  <c r="C59" i="16"/>
  <c r="D59" i="16"/>
  <c r="B60" i="16"/>
  <c r="C60" i="16"/>
  <c r="D60" i="16"/>
  <c r="B61" i="16"/>
  <c r="C61" i="16"/>
  <c r="D61" i="16"/>
  <c r="B62" i="16"/>
  <c r="C62" i="16"/>
  <c r="D62" i="16"/>
  <c r="B63" i="16"/>
  <c r="C63" i="16"/>
  <c r="D63" i="16"/>
  <c r="B64" i="16"/>
  <c r="C64" i="16"/>
  <c r="D64" i="16"/>
  <c r="B65" i="16"/>
  <c r="C65" i="16"/>
  <c r="D65" i="16"/>
  <c r="B66" i="16"/>
  <c r="C66" i="16"/>
  <c r="D66" i="16"/>
  <c r="B67" i="16"/>
  <c r="C67" i="16"/>
  <c r="D67" i="16"/>
  <c r="B68" i="16"/>
  <c r="C68" i="16"/>
  <c r="D68" i="16"/>
  <c r="B69" i="16"/>
  <c r="C69" i="16"/>
  <c r="D69" i="16"/>
  <c r="B70" i="16"/>
  <c r="C70" i="16"/>
  <c r="D70" i="16"/>
  <c r="B71" i="16"/>
  <c r="C71" i="16"/>
  <c r="D71" i="16"/>
  <c r="B72" i="16"/>
  <c r="C72" i="16"/>
  <c r="D72" i="16"/>
  <c r="B73" i="16"/>
  <c r="C73" i="16"/>
  <c r="D73" i="16"/>
  <c r="B74" i="16"/>
  <c r="C74" i="16"/>
  <c r="D74" i="16"/>
  <c r="B75" i="16"/>
  <c r="C75" i="16"/>
  <c r="D75" i="16"/>
  <c r="B76" i="16"/>
  <c r="C76" i="16"/>
  <c r="D76" i="16"/>
  <c r="B77" i="16"/>
  <c r="C77" i="16"/>
  <c r="D77" i="16"/>
  <c r="B78" i="16"/>
  <c r="C78" i="16"/>
  <c r="D78" i="16"/>
  <c r="B79" i="16"/>
  <c r="C79" i="16"/>
  <c r="D79" i="16"/>
  <c r="B80" i="16"/>
  <c r="C80" i="16"/>
  <c r="D80" i="16"/>
  <c r="B81" i="16"/>
  <c r="C81" i="16"/>
  <c r="D81" i="16"/>
  <c r="B82" i="16"/>
  <c r="C82" i="16"/>
  <c r="D82" i="16"/>
  <c r="B83" i="16"/>
  <c r="C83" i="16"/>
  <c r="D83" i="16"/>
  <c r="B55" i="17"/>
  <c r="C55" i="17"/>
  <c r="D55" i="17"/>
  <c r="B56" i="17"/>
  <c r="C56" i="17"/>
  <c r="D56" i="17"/>
  <c r="B57" i="17"/>
  <c r="C57" i="17"/>
  <c r="D57" i="17"/>
  <c r="B58" i="17"/>
  <c r="C58" i="17"/>
  <c r="D58" i="17"/>
  <c r="B59" i="17"/>
  <c r="C59" i="17"/>
  <c r="D59" i="17"/>
  <c r="B60" i="17"/>
  <c r="C60" i="17"/>
  <c r="D60" i="17"/>
  <c r="B61" i="17"/>
  <c r="C61" i="17"/>
  <c r="D61" i="17"/>
  <c r="B62" i="17"/>
  <c r="C62" i="17"/>
  <c r="D62" i="17"/>
  <c r="B63" i="17"/>
  <c r="C63" i="17"/>
  <c r="D63" i="17"/>
  <c r="B64" i="17"/>
  <c r="C64" i="17"/>
  <c r="D64" i="17"/>
  <c r="B65" i="17"/>
  <c r="C65" i="17"/>
  <c r="D65" i="17"/>
  <c r="B66" i="17"/>
  <c r="C66" i="17"/>
  <c r="D66" i="17"/>
  <c r="B67" i="17"/>
  <c r="C67" i="17"/>
  <c r="D67" i="17"/>
  <c r="B68" i="17"/>
  <c r="C68" i="17"/>
  <c r="D68" i="17"/>
  <c r="B69" i="17"/>
  <c r="C69" i="17"/>
  <c r="D69" i="17"/>
  <c r="B70" i="17"/>
  <c r="C70" i="17"/>
  <c r="D70" i="17"/>
  <c r="B71" i="17"/>
  <c r="C71" i="17"/>
  <c r="D71" i="17"/>
  <c r="B72" i="17"/>
  <c r="C72" i="17"/>
  <c r="D72" i="17"/>
  <c r="B73" i="17"/>
  <c r="C73" i="17"/>
  <c r="D73" i="17"/>
  <c r="B74" i="17"/>
  <c r="C74" i="17"/>
  <c r="D74" i="17"/>
  <c r="B75" i="17"/>
  <c r="C75" i="17"/>
  <c r="D75" i="17"/>
  <c r="B76" i="17"/>
  <c r="C76" i="17"/>
  <c r="D76" i="17"/>
  <c r="B77" i="17"/>
  <c r="C77" i="17"/>
  <c r="D77" i="17"/>
  <c r="B78" i="17"/>
  <c r="C78" i="17"/>
  <c r="D78" i="17"/>
  <c r="B79" i="17"/>
  <c r="C79" i="17"/>
  <c r="D79" i="17"/>
  <c r="B80" i="17"/>
  <c r="C80" i="17"/>
  <c r="D80" i="17"/>
  <c r="B81" i="17"/>
  <c r="C81" i="17"/>
  <c r="D81" i="17"/>
  <c r="B82" i="17"/>
  <c r="C82" i="17"/>
  <c r="D82" i="17"/>
  <c r="B83" i="17"/>
  <c r="C83" i="17"/>
  <c r="D83" i="17"/>
  <c r="B55" i="18"/>
  <c r="C55" i="18"/>
  <c r="D55" i="18"/>
  <c r="B56" i="18"/>
  <c r="C56" i="18"/>
  <c r="D56" i="18"/>
  <c r="B57" i="18"/>
  <c r="C57" i="18"/>
  <c r="D57" i="18"/>
  <c r="B58" i="18"/>
  <c r="C58" i="18"/>
  <c r="D58" i="18"/>
  <c r="B59" i="18"/>
  <c r="C59" i="18"/>
  <c r="D59" i="18"/>
  <c r="B60" i="18"/>
  <c r="C60" i="18"/>
  <c r="D60" i="18"/>
  <c r="B61" i="18"/>
  <c r="C61" i="18"/>
  <c r="D61" i="18"/>
  <c r="B62" i="18"/>
  <c r="C62" i="18"/>
  <c r="D62" i="18"/>
  <c r="B63" i="18"/>
  <c r="C63" i="18"/>
  <c r="D63" i="18"/>
  <c r="B64" i="18"/>
  <c r="C64" i="18"/>
  <c r="D64" i="18"/>
  <c r="B65" i="18"/>
  <c r="C65" i="18"/>
  <c r="D65" i="18"/>
  <c r="B66" i="18"/>
  <c r="C66" i="18"/>
  <c r="D66" i="18"/>
  <c r="B67" i="18"/>
  <c r="C67" i="18"/>
  <c r="D67" i="18"/>
  <c r="B68" i="18"/>
  <c r="C68" i="18"/>
  <c r="D68" i="18"/>
  <c r="B69" i="18"/>
  <c r="C69" i="18"/>
  <c r="D69" i="18"/>
  <c r="B70" i="18"/>
  <c r="C70" i="18"/>
  <c r="D70" i="18"/>
  <c r="B71" i="18"/>
  <c r="C71" i="18"/>
  <c r="D71" i="18"/>
  <c r="B72" i="18"/>
  <c r="C72" i="18"/>
  <c r="D72" i="18"/>
  <c r="B73" i="18"/>
  <c r="C73" i="18"/>
  <c r="D73" i="18"/>
  <c r="B74" i="18"/>
  <c r="C74" i="18"/>
  <c r="D74" i="18"/>
  <c r="B75" i="18"/>
  <c r="C75" i="18"/>
  <c r="D75" i="18"/>
  <c r="B76" i="18"/>
  <c r="C76" i="18"/>
  <c r="D76" i="18"/>
  <c r="B77" i="18"/>
  <c r="C77" i="18"/>
  <c r="D77" i="18"/>
  <c r="B78" i="18"/>
  <c r="C78" i="18"/>
  <c r="D78" i="18"/>
  <c r="B79" i="18"/>
  <c r="C79" i="18"/>
  <c r="D79" i="18"/>
  <c r="B80" i="18"/>
  <c r="C80" i="18"/>
  <c r="D80" i="18"/>
  <c r="B81" i="18"/>
  <c r="C81" i="18"/>
  <c r="D81" i="18"/>
  <c r="B82" i="18"/>
  <c r="C82" i="18"/>
  <c r="D82" i="18"/>
  <c r="B83" i="18"/>
  <c r="C83" i="18"/>
  <c r="D83" i="18"/>
  <c r="W75" i="14" l="1"/>
  <c r="Y75" i="14" s="1"/>
  <c r="Q19" i="19"/>
  <c r="T19" i="19" s="1"/>
  <c r="Q14" i="19"/>
  <c r="U14" i="19" s="1"/>
  <c r="W14" i="19" s="1"/>
  <c r="W76" i="10"/>
  <c r="Y76" i="10" s="1"/>
  <c r="W75" i="16"/>
  <c r="Y75" i="16" s="1"/>
  <c r="W69" i="14"/>
  <c r="Y69" i="14" s="1"/>
  <c r="V64" i="14"/>
  <c r="V73" i="13"/>
  <c r="V61" i="13"/>
  <c r="V79" i="11"/>
  <c r="V64" i="11"/>
  <c r="V62" i="7"/>
  <c r="V61" i="7"/>
  <c r="W60" i="7"/>
  <c r="Y60" i="7" s="1"/>
  <c r="W70" i="6"/>
  <c r="Y70" i="6" s="1"/>
  <c r="V55" i="17"/>
  <c r="V78" i="15"/>
  <c r="W64" i="15"/>
  <c r="Y64" i="15" s="1"/>
  <c r="V69" i="14"/>
  <c r="AD69" i="14" s="1"/>
  <c r="W74" i="13"/>
  <c r="Y74" i="13" s="1"/>
  <c r="W72" i="12"/>
  <c r="Y72" i="12" s="1"/>
  <c r="W76" i="15"/>
  <c r="Y76" i="15" s="1"/>
  <c r="V63" i="10"/>
  <c r="V61" i="10"/>
  <c r="V55" i="10"/>
  <c r="Q23" i="19"/>
  <c r="U23" i="19" s="1"/>
  <c r="W23" i="19" s="1"/>
  <c r="K25" i="3" s="1"/>
  <c r="Q18" i="19"/>
  <c r="Q16" i="19"/>
  <c r="U16" i="19" s="1"/>
  <c r="W16" i="19" s="1"/>
  <c r="Q13" i="19"/>
  <c r="T13" i="19" s="1"/>
  <c r="W56" i="18"/>
  <c r="Y56" i="18" s="1"/>
  <c r="W68" i="17"/>
  <c r="Y68" i="17" s="1"/>
  <c r="V77" i="15"/>
  <c r="V75" i="15"/>
  <c r="V71" i="12"/>
  <c r="W63" i="18"/>
  <c r="Y63" i="18" s="1"/>
  <c r="W62" i="16"/>
  <c r="Y62" i="16" s="1"/>
  <c r="V75" i="14"/>
  <c r="AD75" i="14" s="1"/>
  <c r="V57" i="13"/>
  <c r="W57" i="13"/>
  <c r="Y57" i="13" s="1"/>
  <c r="AD57" i="13" s="1"/>
  <c r="V75" i="11"/>
  <c r="V71" i="11"/>
  <c r="W70" i="9"/>
  <c r="Y70" i="9" s="1"/>
  <c r="W62" i="9"/>
  <c r="Y62" i="9" s="1"/>
  <c r="V60" i="9"/>
  <c r="W58" i="9"/>
  <c r="Y58" i="9" s="1"/>
  <c r="V78" i="12"/>
  <c r="W57" i="12"/>
  <c r="Y57" i="12" s="1"/>
  <c r="W73" i="11"/>
  <c r="Y73" i="11" s="1"/>
  <c r="V63" i="11"/>
  <c r="V79" i="10"/>
  <c r="V79" i="9"/>
  <c r="W57" i="9"/>
  <c r="Y57" i="9" s="1"/>
  <c r="W82" i="6"/>
  <c r="Y82" i="6" s="1"/>
  <c r="W56" i="12"/>
  <c r="Y56" i="12" s="1"/>
  <c r="W76" i="11"/>
  <c r="Y76" i="11" s="1"/>
  <c r="V56" i="11"/>
  <c r="V80" i="10"/>
  <c r="V67" i="10"/>
  <c r="V69" i="9"/>
  <c r="V65" i="7"/>
  <c r="P75" i="4"/>
  <c r="V75" i="4"/>
  <c r="V70" i="8"/>
  <c r="W66" i="8"/>
  <c r="Y66" i="8" s="1"/>
  <c r="V68" i="5"/>
  <c r="W57" i="5"/>
  <c r="Y57" i="5" s="1"/>
  <c r="V81" i="4"/>
  <c r="Q25" i="19"/>
  <c r="U25" i="19" s="1"/>
  <c r="W25" i="19" s="1"/>
  <c r="K27" i="3" s="1"/>
  <c r="W70" i="7"/>
  <c r="Y70" i="7" s="1"/>
  <c r="W66" i="7"/>
  <c r="Y66" i="7" s="1"/>
  <c r="V69" i="5"/>
  <c r="V60" i="5"/>
  <c r="W81" i="4"/>
  <c r="Y81" i="4" s="1"/>
  <c r="Q17" i="19"/>
  <c r="T17" i="19" s="1"/>
  <c r="V77" i="8"/>
  <c r="V75" i="8"/>
  <c r="V69" i="8"/>
  <c r="V67" i="8"/>
  <c r="V55" i="8"/>
  <c r="V81" i="7"/>
  <c r="W59" i="5"/>
  <c r="Y59" i="5" s="1"/>
  <c r="W56" i="5"/>
  <c r="Y56" i="5" s="1"/>
  <c r="AD56" i="5" s="1"/>
  <c r="V73" i="4"/>
  <c r="V59" i="11"/>
  <c r="W60" i="10"/>
  <c r="Y60" i="10" s="1"/>
  <c r="V70" i="17"/>
  <c r="V68" i="17"/>
  <c r="AD68" i="17" s="1"/>
  <c r="V65" i="15"/>
  <c r="V62" i="13"/>
  <c r="V68" i="11"/>
  <c r="V57" i="11"/>
  <c r="W82" i="9"/>
  <c r="Y82" i="9" s="1"/>
  <c r="W78" i="9"/>
  <c r="Y78" i="9" s="1"/>
  <c r="W65" i="7"/>
  <c r="Y65" i="7" s="1"/>
  <c r="W62" i="10"/>
  <c r="Y62" i="10" s="1"/>
  <c r="V57" i="8"/>
  <c r="W56" i="10"/>
  <c r="Y56" i="10" s="1"/>
  <c r="W74" i="16"/>
  <c r="Y74" i="16" s="1"/>
  <c r="W71" i="12"/>
  <c r="Y71" i="12" s="1"/>
  <c r="W64" i="9"/>
  <c r="Y64" i="9" s="1"/>
  <c r="W61" i="7"/>
  <c r="Y61" i="7" s="1"/>
  <c r="V60" i="12"/>
  <c r="V61" i="17"/>
  <c r="W79" i="7"/>
  <c r="Y79" i="7" s="1"/>
  <c r="W72" i="18"/>
  <c r="Y72" i="18" s="1"/>
  <c r="V80" i="11"/>
  <c r="W60" i="18"/>
  <c r="Y60" i="18" s="1"/>
  <c r="V61" i="16"/>
  <c r="V59" i="16"/>
  <c r="W66" i="15"/>
  <c r="Y66" i="15" s="1"/>
  <c r="V64" i="8"/>
  <c r="V62" i="8"/>
  <c r="V60" i="8"/>
  <c r="V69" i="13"/>
  <c r="V71" i="7"/>
  <c r="V58" i="17"/>
  <c r="W63" i="16"/>
  <c r="Y63" i="16" s="1"/>
  <c r="V58" i="13"/>
  <c r="W77" i="12"/>
  <c r="Y77" i="12" s="1"/>
  <c r="W61" i="12"/>
  <c r="Y61" i="12" s="1"/>
  <c r="V76" i="7"/>
  <c r="V74" i="4"/>
  <c r="V82" i="10"/>
  <c r="V62" i="16"/>
  <c r="V80" i="13"/>
  <c r="W77" i="8"/>
  <c r="Y77" i="8" s="1"/>
  <c r="W78" i="4"/>
  <c r="Y78" i="4" s="1"/>
  <c r="V76" i="14"/>
  <c r="W77" i="11"/>
  <c r="Y77" i="11" s="1"/>
  <c r="V74" i="10"/>
  <c r="V72" i="10"/>
  <c r="V68" i="10"/>
  <c r="V69" i="17"/>
  <c r="V57" i="14"/>
  <c r="V74" i="13"/>
  <c r="V72" i="12"/>
  <c r="W81" i="10"/>
  <c r="Y81" i="10" s="1"/>
  <c r="V56" i="9"/>
  <c r="W82" i="8"/>
  <c r="Y82" i="8" s="1"/>
  <c r="W80" i="8"/>
  <c r="Y80" i="8" s="1"/>
  <c r="W78" i="8"/>
  <c r="Y78" i="8" s="1"/>
  <c r="V72" i="8"/>
  <c r="V70" i="18"/>
  <c r="V76" i="16"/>
  <c r="W59" i="14"/>
  <c r="Y59" i="14" s="1"/>
  <c r="V60" i="11"/>
  <c r="W58" i="11"/>
  <c r="Y58" i="11" s="1"/>
  <c r="V77" i="10"/>
  <c r="V77" i="9"/>
  <c r="V75" i="9"/>
  <c r="V80" i="4"/>
  <c r="V78" i="4"/>
  <c r="W76" i="4"/>
  <c r="Y76" i="4" s="1"/>
  <c r="W74" i="4"/>
  <c r="Y74" i="4" s="1"/>
  <c r="V66" i="15"/>
  <c r="W64" i="11"/>
  <c r="Y64" i="11" s="1"/>
  <c r="W82" i="10"/>
  <c r="Y82" i="10" s="1"/>
  <c r="V75" i="10"/>
  <c r="V73" i="10"/>
  <c r="V60" i="10"/>
  <c r="V56" i="10"/>
  <c r="V56" i="8"/>
  <c r="W76" i="7"/>
  <c r="Y76" i="7" s="1"/>
  <c r="AD76" i="7" s="1"/>
  <c r="V67" i="6"/>
  <c r="W82" i="4"/>
  <c r="Y82" i="4" s="1"/>
  <c r="W80" i="4"/>
  <c r="Y80" i="4" s="1"/>
  <c r="V76" i="4"/>
  <c r="W64" i="17"/>
  <c r="Y64" i="17" s="1"/>
  <c r="V82" i="4"/>
  <c r="V81" i="17"/>
  <c r="V72" i="11"/>
  <c r="V65" i="10"/>
  <c r="W79" i="8"/>
  <c r="Y79" i="8" s="1"/>
  <c r="V68" i="7"/>
  <c r="V66" i="7"/>
  <c r="W58" i="14"/>
  <c r="Y58" i="14" s="1"/>
  <c r="W75" i="8"/>
  <c r="Y75" i="8" s="1"/>
  <c r="V73" i="8"/>
  <c r="W58" i="5"/>
  <c r="Y58" i="5" s="1"/>
  <c r="V82" i="18"/>
  <c r="V78" i="9"/>
  <c r="V61" i="8"/>
  <c r="V59" i="8"/>
  <c r="V57" i="17"/>
  <c r="V56" i="5"/>
  <c r="W79" i="4"/>
  <c r="Y79" i="4" s="1"/>
  <c r="W73" i="4"/>
  <c r="Y73" i="4" s="1"/>
  <c r="V79" i="13"/>
  <c r="W58" i="13"/>
  <c r="Y58" i="13" s="1"/>
  <c r="W66" i="12"/>
  <c r="Y66" i="12" s="1"/>
  <c r="V59" i="12"/>
  <c r="W65" i="11"/>
  <c r="Y65" i="11" s="1"/>
  <c r="W61" i="11"/>
  <c r="Y61" i="11" s="1"/>
  <c r="W68" i="10"/>
  <c r="Y68" i="10" s="1"/>
  <c r="W55" i="10"/>
  <c r="Y55" i="10" s="1"/>
  <c r="AD55" i="10" s="1"/>
  <c r="W71" i="7"/>
  <c r="Y71" i="7" s="1"/>
  <c r="W77" i="4"/>
  <c r="Y77" i="4" s="1"/>
  <c r="V74" i="16"/>
  <c r="W72" i="16"/>
  <c r="Y72" i="16" s="1"/>
  <c r="V55" i="11"/>
  <c r="V81" i="10"/>
  <c r="V59" i="10"/>
  <c r="W66" i="9"/>
  <c r="Y66" i="9" s="1"/>
  <c r="V77" i="7"/>
  <c r="W73" i="7"/>
  <c r="Y73" i="7" s="1"/>
  <c r="V69" i="7"/>
  <c r="V67" i="7"/>
  <c r="V65" i="5"/>
  <c r="V77" i="4"/>
  <c r="W75" i="4"/>
  <c r="Y75" i="4" s="1"/>
  <c r="W55" i="5"/>
  <c r="Y55" i="5" s="1"/>
  <c r="V58" i="5"/>
  <c r="V61" i="5"/>
  <c r="V66" i="5"/>
  <c r="V62" i="5"/>
  <c r="U18" i="19"/>
  <c r="W18" i="19" s="1"/>
  <c r="K20" i="3" s="1"/>
  <c r="T18" i="19"/>
  <c r="Q22" i="19"/>
  <c r="U22" i="19" s="1"/>
  <c r="W22" i="19" s="1"/>
  <c r="K24" i="3" s="1"/>
  <c r="Q21" i="19"/>
  <c r="Q26" i="19"/>
  <c r="U26" i="19" s="1"/>
  <c r="W26" i="19" s="1"/>
  <c r="K28" i="3" s="1"/>
  <c r="Q20" i="19"/>
  <c r="U20" i="19" s="1"/>
  <c r="W20" i="19" s="1"/>
  <c r="K22" i="3" s="1"/>
  <c r="T21" i="19"/>
  <c r="U21" i="19"/>
  <c r="W21" i="19" s="1"/>
  <c r="K23" i="3" s="1"/>
  <c r="T25" i="19"/>
  <c r="U24" i="19"/>
  <c r="W24" i="19" s="1"/>
  <c r="K26" i="3" s="1"/>
  <c r="T24" i="19"/>
  <c r="AB24" i="19" s="1"/>
  <c r="L26" i="3" s="1"/>
  <c r="T23" i="19"/>
  <c r="AB23" i="19" s="1"/>
  <c r="L25" i="3" s="1"/>
  <c r="U17" i="19"/>
  <c r="W17" i="19" s="1"/>
  <c r="K19" i="3" s="1"/>
  <c r="U15" i="19"/>
  <c r="W15" i="19" s="1"/>
  <c r="T22" i="19"/>
  <c r="AB22" i="19" s="1"/>
  <c r="L24" i="3" s="1"/>
  <c r="U19" i="19"/>
  <c r="W19" i="19" s="1"/>
  <c r="K21" i="3" s="1"/>
  <c r="T14" i="19"/>
  <c r="AB14" i="19" s="1"/>
  <c r="U12" i="19"/>
  <c r="W12" i="19" s="1"/>
  <c r="V72" i="18"/>
  <c r="V80" i="16"/>
  <c r="W76" i="16"/>
  <c r="Y76" i="16" s="1"/>
  <c r="V57" i="15"/>
  <c r="V67" i="14"/>
  <c r="V58" i="14"/>
  <c r="W56" i="13"/>
  <c r="Y56" i="13" s="1"/>
  <c r="V77" i="12"/>
  <c r="V78" i="10"/>
  <c r="V66" i="10"/>
  <c r="V76" i="8"/>
  <c r="V80" i="7"/>
  <c r="V78" i="7"/>
  <c r="W75" i="18"/>
  <c r="Y75" i="18" s="1"/>
  <c r="V66" i="16"/>
  <c r="V63" i="15"/>
  <c r="W55" i="12"/>
  <c r="Y55" i="12" s="1"/>
  <c r="W81" i="11"/>
  <c r="Y81" i="11" s="1"/>
  <c r="W66" i="10"/>
  <c r="Y66" i="10" s="1"/>
  <c r="V65" i="9"/>
  <c r="W65" i="8"/>
  <c r="Y65" i="8" s="1"/>
  <c r="AD65" i="8" s="1"/>
  <c r="V64" i="6"/>
  <c r="W62" i="5"/>
  <c r="Y62" i="5" s="1"/>
  <c r="V55" i="5"/>
  <c r="V75" i="18"/>
  <c r="W81" i="15"/>
  <c r="Y81" i="15" s="1"/>
  <c r="V70" i="14"/>
  <c r="W64" i="14"/>
  <c r="Y64" i="14" s="1"/>
  <c r="V65" i="12"/>
  <c r="V71" i="10"/>
  <c r="W65" i="9"/>
  <c r="Y65" i="9" s="1"/>
  <c r="AD65" i="9" s="1"/>
  <c r="W63" i="9"/>
  <c r="Y63" i="9" s="1"/>
  <c r="V72" i="7"/>
  <c r="V70" i="16"/>
  <c r="W68" i="16"/>
  <c r="Y68" i="16" s="1"/>
  <c r="W65" i="15"/>
  <c r="Y65" i="15" s="1"/>
  <c r="W76" i="14"/>
  <c r="Y76" i="14" s="1"/>
  <c r="W78" i="12"/>
  <c r="Y78" i="12" s="1"/>
  <c r="W57" i="11"/>
  <c r="Y57" i="11" s="1"/>
  <c r="AD57" i="11" s="1"/>
  <c r="W74" i="10"/>
  <c r="Y74" i="10" s="1"/>
  <c r="V62" i="10"/>
  <c r="AD62" i="10" s="1"/>
  <c r="V59" i="9"/>
  <c r="V74" i="8"/>
  <c r="V70" i="7"/>
  <c r="V73" i="17"/>
  <c r="V67" i="17"/>
  <c r="V65" i="17"/>
  <c r="V68" i="16"/>
  <c r="V82" i="14"/>
  <c r="W60" i="12"/>
  <c r="Y60" i="12" s="1"/>
  <c r="AD60" i="12" s="1"/>
  <c r="W76" i="9"/>
  <c r="Y76" i="9" s="1"/>
  <c r="V74" i="9"/>
  <c r="W68" i="7"/>
  <c r="Y68" i="7" s="1"/>
  <c r="W75" i="13"/>
  <c r="Y75" i="13" s="1"/>
  <c r="W76" i="12"/>
  <c r="Y76" i="12" s="1"/>
  <c r="W80" i="11"/>
  <c r="Y80" i="11" s="1"/>
  <c r="W69" i="11"/>
  <c r="Y69" i="11" s="1"/>
  <c r="W79" i="10"/>
  <c r="Y79" i="10" s="1"/>
  <c r="AD79" i="10" s="1"/>
  <c r="V72" i="9"/>
  <c r="W68" i="9"/>
  <c r="Y68" i="9" s="1"/>
  <c r="V73" i="16"/>
  <c r="W60" i="16"/>
  <c r="Y60" i="16" s="1"/>
  <c r="W81" i="13"/>
  <c r="Y81" i="13" s="1"/>
  <c r="V70" i="13"/>
  <c r="V56" i="12"/>
  <c r="AD56" i="12" s="1"/>
  <c r="V76" i="11"/>
  <c r="V58" i="11"/>
  <c r="W72" i="10"/>
  <c r="Y72" i="10" s="1"/>
  <c r="W67" i="10"/>
  <c r="Y67" i="10" s="1"/>
  <c r="V66" i="8"/>
  <c r="V75" i="7"/>
  <c r="W79" i="6"/>
  <c r="Y79" i="6" s="1"/>
  <c r="W73" i="6"/>
  <c r="Y73" i="6" s="1"/>
  <c r="W67" i="6"/>
  <c r="Y67" i="6" s="1"/>
  <c r="V63" i="5"/>
  <c r="W60" i="5"/>
  <c r="Y60" i="5" s="1"/>
  <c r="AD71" i="7"/>
  <c r="W65" i="18"/>
  <c r="Y65" i="18" s="1"/>
  <c r="V60" i="18"/>
  <c r="V65" i="16"/>
  <c r="V64" i="15"/>
  <c r="AD64" i="15" s="1"/>
  <c r="V63" i="14"/>
  <c r="V65" i="13"/>
  <c r="V73" i="7"/>
  <c r="V57" i="5"/>
  <c r="AD57" i="5" s="1"/>
  <c r="W80" i="13"/>
  <c r="Y80" i="13" s="1"/>
  <c r="AD80" i="13" s="1"/>
  <c r="W68" i="11"/>
  <c r="Y68" i="11" s="1"/>
  <c r="AD68" i="11" s="1"/>
  <c r="W69" i="8"/>
  <c r="Y69" i="8" s="1"/>
  <c r="AD69" i="8" s="1"/>
  <c r="W64" i="8"/>
  <c r="Y64" i="8" s="1"/>
  <c r="AD64" i="8" s="1"/>
  <c r="V58" i="8"/>
  <c r="V79" i="18"/>
  <c r="W73" i="12"/>
  <c r="Y73" i="12" s="1"/>
  <c r="W72" i="11"/>
  <c r="Y72" i="11" s="1"/>
  <c r="W80" i="10"/>
  <c r="Y80" i="10" s="1"/>
  <c r="W56" i="8"/>
  <c r="Y56" i="8" s="1"/>
  <c r="W61" i="5"/>
  <c r="Y61" i="5" s="1"/>
  <c r="W61" i="17"/>
  <c r="Y61" i="17" s="1"/>
  <c r="AD61" i="17" s="1"/>
  <c r="W55" i="15"/>
  <c r="Y55" i="15" s="1"/>
  <c r="W74" i="14"/>
  <c r="Y74" i="14" s="1"/>
  <c r="W59" i="10"/>
  <c r="Y59" i="10" s="1"/>
  <c r="W82" i="18"/>
  <c r="Y82" i="18" s="1"/>
  <c r="V77" i="18"/>
  <c r="W70" i="18"/>
  <c r="Y70" i="18" s="1"/>
  <c r="W58" i="18"/>
  <c r="Y58" i="18" s="1"/>
  <c r="W69" i="17"/>
  <c r="Y69" i="17" s="1"/>
  <c r="AD69" i="17" s="1"/>
  <c r="W80" i="16"/>
  <c r="Y80" i="16" s="1"/>
  <c r="V78" i="16"/>
  <c r="V64" i="16"/>
  <c r="V81" i="15"/>
  <c r="V80" i="14"/>
  <c r="V61" i="14"/>
  <c r="W57" i="14"/>
  <c r="Y57" i="14" s="1"/>
  <c r="V55" i="14"/>
  <c r="W79" i="13"/>
  <c r="Y79" i="13" s="1"/>
  <c r="V77" i="13"/>
  <c r="W71" i="13"/>
  <c r="Y71" i="13" s="1"/>
  <c r="W67" i="13"/>
  <c r="Y67" i="13" s="1"/>
  <c r="W63" i="13"/>
  <c r="Y63" i="13" s="1"/>
  <c r="W59" i="13"/>
  <c r="Y59" i="13" s="1"/>
  <c r="W79" i="12"/>
  <c r="Y79" i="12" s="1"/>
  <c r="V73" i="12"/>
  <c r="V66" i="12"/>
  <c r="V55" i="12"/>
  <c r="V67" i="11"/>
  <c r="W64" i="10"/>
  <c r="Y64" i="10" s="1"/>
  <c r="W79" i="9"/>
  <c r="Y79" i="9" s="1"/>
  <c r="V65" i="8"/>
  <c r="W62" i="8"/>
  <c r="Y62" i="8" s="1"/>
  <c r="W81" i="7"/>
  <c r="Y81" i="7" s="1"/>
  <c r="V79" i="7"/>
  <c r="W69" i="7"/>
  <c r="Y69" i="7" s="1"/>
  <c r="W62" i="7"/>
  <c r="Y62" i="7" s="1"/>
  <c r="V80" i="18"/>
  <c r="W73" i="18"/>
  <c r="Y73" i="18" s="1"/>
  <c r="V68" i="18"/>
  <c r="W66" i="18"/>
  <c r="Y66" i="18" s="1"/>
  <c r="W61" i="18"/>
  <c r="Y61" i="18" s="1"/>
  <c r="V76" i="17"/>
  <c r="W71" i="16"/>
  <c r="Y71" i="16" s="1"/>
  <c r="V72" i="15"/>
  <c r="V68" i="15"/>
  <c r="V74" i="14"/>
  <c r="W68" i="14"/>
  <c r="Y68" i="14" s="1"/>
  <c r="W66" i="14"/>
  <c r="Y66" i="14" s="1"/>
  <c r="W55" i="13"/>
  <c r="Y55" i="13" s="1"/>
  <c r="W80" i="9"/>
  <c r="Y80" i="9" s="1"/>
  <c r="W77" i="9"/>
  <c r="Y77" i="9" s="1"/>
  <c r="AD77" i="9" s="1"/>
  <c r="V70" i="9"/>
  <c r="AD70" i="9" s="1"/>
  <c r="V61" i="9"/>
  <c r="V68" i="8"/>
  <c r="V63" i="8"/>
  <c r="V82" i="7"/>
  <c r="W77" i="7"/>
  <c r="Y77" i="7" s="1"/>
  <c r="W67" i="7"/>
  <c r="Y67" i="7" s="1"/>
  <c r="W68" i="18"/>
  <c r="Y68" i="18" s="1"/>
  <c r="V78" i="17"/>
  <c r="V71" i="16"/>
  <c r="W74" i="15"/>
  <c r="Y74" i="15" s="1"/>
  <c r="W72" i="14"/>
  <c r="Y72" i="14" s="1"/>
  <c r="V57" i="10"/>
  <c r="V72" i="17"/>
  <c r="W77" i="14"/>
  <c r="Y77" i="14" s="1"/>
  <c r="V68" i="14"/>
  <c r="V78" i="18"/>
  <c r="W71" i="18"/>
  <c r="Y71" i="18" s="1"/>
  <c r="V82" i="17"/>
  <c r="W70" i="17"/>
  <c r="Y70" i="17" s="1"/>
  <c r="W57" i="17"/>
  <c r="Y57" i="17" s="1"/>
  <c r="AD57" i="17" s="1"/>
  <c r="W65" i="16"/>
  <c r="Y65" i="16" s="1"/>
  <c r="W79" i="14"/>
  <c r="Y79" i="14" s="1"/>
  <c r="V77" i="14"/>
  <c r="W62" i="14"/>
  <c r="Y62" i="14" s="1"/>
  <c r="W60" i="14"/>
  <c r="Y60" i="14" s="1"/>
  <c r="W56" i="14"/>
  <c r="Y56" i="14" s="1"/>
  <c r="W82" i="13"/>
  <c r="Y82" i="13" s="1"/>
  <c r="W78" i="13"/>
  <c r="Y78" i="13" s="1"/>
  <c r="W76" i="13"/>
  <c r="Y76" i="13" s="1"/>
  <c r="V67" i="12"/>
  <c r="W63" i="11"/>
  <c r="Y63" i="11" s="1"/>
  <c r="AD63" i="11" s="1"/>
  <c r="W75" i="10"/>
  <c r="Y75" i="10" s="1"/>
  <c r="W65" i="10"/>
  <c r="Y65" i="10" s="1"/>
  <c r="AD65" i="10" s="1"/>
  <c r="W75" i="9"/>
  <c r="Y75" i="9" s="1"/>
  <c r="AD75" i="9" s="1"/>
  <c r="V68" i="9"/>
  <c r="W59" i="9"/>
  <c r="Y59" i="9" s="1"/>
  <c r="W82" i="7"/>
  <c r="Y82" i="7" s="1"/>
  <c r="W75" i="7"/>
  <c r="Y75" i="7" s="1"/>
  <c r="V74" i="17"/>
  <c r="W70" i="15"/>
  <c r="Y70" i="15" s="1"/>
  <c r="W77" i="10"/>
  <c r="Y77" i="10" s="1"/>
  <c r="AD77" i="10" s="1"/>
  <c r="V63" i="9"/>
  <c r="V73" i="18"/>
  <c r="W76" i="18"/>
  <c r="Y76" i="18" s="1"/>
  <c r="V71" i="18"/>
  <c r="W64" i="18"/>
  <c r="Y64" i="18" s="1"/>
  <c r="V59" i="18"/>
  <c r="V77" i="16"/>
  <c r="W81" i="14"/>
  <c r="Y81" i="14" s="1"/>
  <c r="V79" i="14"/>
  <c r="V62" i="14"/>
  <c r="V56" i="14"/>
  <c r="V78" i="13"/>
  <c r="W70" i="13"/>
  <c r="Y70" i="13" s="1"/>
  <c r="W66" i="13"/>
  <c r="Y66" i="13" s="1"/>
  <c r="AD66" i="13" s="1"/>
  <c r="W62" i="13"/>
  <c r="Y62" i="13" s="1"/>
  <c r="AD62" i="13" s="1"/>
  <c r="W80" i="12"/>
  <c r="Y80" i="12" s="1"/>
  <c r="W67" i="12"/>
  <c r="Y67" i="12" s="1"/>
  <c r="V73" i="9"/>
  <c r="V66" i="9"/>
  <c r="V57" i="9"/>
  <c r="V78" i="8"/>
  <c r="W73" i="8"/>
  <c r="Y73" i="8" s="1"/>
  <c r="W61" i="8"/>
  <c r="Y61" i="8" s="1"/>
  <c r="W57" i="15"/>
  <c r="Y57" i="15" s="1"/>
  <c r="W72" i="7"/>
  <c r="Y72" i="7" s="1"/>
  <c r="W81" i="18"/>
  <c r="Y81" i="18" s="1"/>
  <c r="V76" i="18"/>
  <c r="W69" i="18"/>
  <c r="Y69" i="18" s="1"/>
  <c r="W62" i="18"/>
  <c r="Y62" i="18" s="1"/>
  <c r="W57" i="18"/>
  <c r="Y57" i="18" s="1"/>
  <c r="W58" i="17"/>
  <c r="Y58" i="17" s="1"/>
  <c r="W77" i="16"/>
  <c r="Y77" i="16" s="1"/>
  <c r="W58" i="16"/>
  <c r="Y58" i="16" s="1"/>
  <c r="W56" i="16"/>
  <c r="Y56" i="16" s="1"/>
  <c r="W82" i="15"/>
  <c r="Y82" i="15" s="1"/>
  <c r="W80" i="15"/>
  <c r="Y80" i="15" s="1"/>
  <c r="W78" i="15"/>
  <c r="Y78" i="15" s="1"/>
  <c r="W77" i="15"/>
  <c r="Y77" i="15" s="1"/>
  <c r="V69" i="15"/>
  <c r="W82" i="14"/>
  <c r="Y82" i="14" s="1"/>
  <c r="W71" i="14"/>
  <c r="Y71" i="14" s="1"/>
  <c r="W72" i="13"/>
  <c r="Y72" i="13" s="1"/>
  <c r="W68" i="13"/>
  <c r="Y68" i="13" s="1"/>
  <c r="W64" i="13"/>
  <c r="Y64" i="13" s="1"/>
  <c r="W60" i="13"/>
  <c r="Y60" i="13" s="1"/>
  <c r="V81" i="9"/>
  <c r="W73" i="9"/>
  <c r="Y73" i="9" s="1"/>
  <c r="V71" i="9"/>
  <c r="V64" i="9"/>
  <c r="V55" i="9"/>
  <c r="W59" i="8"/>
  <c r="Y59" i="8" s="1"/>
  <c r="W72" i="15"/>
  <c r="Y72" i="15" s="1"/>
  <c r="V82" i="8"/>
  <c r="W78" i="18"/>
  <c r="Y78" i="18" s="1"/>
  <c r="AD78" i="18" s="1"/>
  <c r="V81" i="18"/>
  <c r="W74" i="18"/>
  <c r="Y74" i="18" s="1"/>
  <c r="V69" i="18"/>
  <c r="V67" i="18"/>
  <c r="V57" i="18"/>
  <c r="W77" i="17"/>
  <c r="Y77" i="17" s="1"/>
  <c r="V66" i="17"/>
  <c r="W60" i="17"/>
  <c r="Y60" i="17" s="1"/>
  <c r="V58" i="16"/>
  <c r="V56" i="16"/>
  <c r="V80" i="15"/>
  <c r="W69" i="15"/>
  <c r="Y69" i="15" s="1"/>
  <c r="W67" i="15"/>
  <c r="Y67" i="15" s="1"/>
  <c r="W62" i="15"/>
  <c r="Y62" i="15" s="1"/>
  <c r="W60" i="15"/>
  <c r="Y60" i="15" s="1"/>
  <c r="W58" i="15"/>
  <c r="Y58" i="15" s="1"/>
  <c r="W56" i="15"/>
  <c r="Y56" i="15" s="1"/>
  <c r="W73" i="14"/>
  <c r="Y73" i="14" s="1"/>
  <c r="W65" i="14"/>
  <c r="Y65" i="14" s="1"/>
  <c r="W63" i="14"/>
  <c r="Y63" i="14" s="1"/>
  <c r="W65" i="12"/>
  <c r="Y65" i="12" s="1"/>
  <c r="W55" i="11"/>
  <c r="Y55" i="11" s="1"/>
  <c r="V76" i="10"/>
  <c r="AD76" i="10" s="1"/>
  <c r="W73" i="10"/>
  <c r="Y73" i="10" s="1"/>
  <c r="W63" i="10"/>
  <c r="Y63" i="10" s="1"/>
  <c r="AD63" i="10" s="1"/>
  <c r="W71" i="9"/>
  <c r="Y71" i="9" s="1"/>
  <c r="W69" i="9"/>
  <c r="Y69" i="9" s="1"/>
  <c r="W60" i="9"/>
  <c r="Y60" i="9" s="1"/>
  <c r="V81" i="8"/>
  <c r="W76" i="8"/>
  <c r="Y76" i="8" s="1"/>
  <c r="W80" i="18"/>
  <c r="Y80" i="18" s="1"/>
  <c r="W73" i="16"/>
  <c r="Y73" i="16" s="1"/>
  <c r="W79" i="15"/>
  <c r="Y79" i="15" s="1"/>
  <c r="W68" i="15"/>
  <c r="Y68" i="15" s="1"/>
  <c r="V80" i="9"/>
  <c r="W58" i="8"/>
  <c r="Y58" i="8" s="1"/>
  <c r="W79" i="18"/>
  <c r="Y79" i="18" s="1"/>
  <c r="AD79" i="18" s="1"/>
  <c r="V74" i="18"/>
  <c r="V79" i="17"/>
  <c r="W75" i="17"/>
  <c r="Y75" i="17" s="1"/>
  <c r="V64" i="17"/>
  <c r="AD64" i="17" s="1"/>
  <c r="V60" i="17"/>
  <c r="V56" i="17"/>
  <c r="W70" i="16"/>
  <c r="Y70" i="16" s="1"/>
  <c r="V62" i="15"/>
  <c r="V60" i="15"/>
  <c r="V56" i="15"/>
  <c r="V73" i="14"/>
  <c r="W67" i="14"/>
  <c r="Y67" i="14" s="1"/>
  <c r="W59" i="11"/>
  <c r="Y59" i="11" s="1"/>
  <c r="AD59" i="11" s="1"/>
  <c r="V76" i="9"/>
  <c r="V62" i="9"/>
  <c r="W81" i="8"/>
  <c r="Y81" i="8" s="1"/>
  <c r="AD81" i="8" s="1"/>
  <c r="W57" i="8"/>
  <c r="Y57" i="8" s="1"/>
  <c r="W64" i="6"/>
  <c r="Y64" i="6" s="1"/>
  <c r="V59" i="5"/>
  <c r="W70" i="14"/>
  <c r="Y70" i="14" s="1"/>
  <c r="W73" i="13"/>
  <c r="Y73" i="13" s="1"/>
  <c r="AD73" i="13" s="1"/>
  <c r="W69" i="13"/>
  <c r="Y69" i="13" s="1"/>
  <c r="AD69" i="13" s="1"/>
  <c r="W65" i="13"/>
  <c r="Y65" i="13" s="1"/>
  <c r="W61" i="13"/>
  <c r="Y61" i="13" s="1"/>
  <c r="W60" i="11"/>
  <c r="Y60" i="11" s="1"/>
  <c r="W56" i="11"/>
  <c r="Y56" i="11" s="1"/>
  <c r="W63" i="17"/>
  <c r="Y63" i="17" s="1"/>
  <c r="W63" i="15"/>
  <c r="Y63" i="15" s="1"/>
  <c r="W77" i="18"/>
  <c r="Y77" i="18" s="1"/>
  <c r="AD77" i="18" s="1"/>
  <c r="W82" i="16"/>
  <c r="Y82" i="16" s="1"/>
  <c r="W64" i="16"/>
  <c r="Y64" i="16" s="1"/>
  <c r="W80" i="14"/>
  <c r="Y80" i="14" s="1"/>
  <c r="W78" i="14"/>
  <c r="Y78" i="14" s="1"/>
  <c r="W61" i="14"/>
  <c r="Y61" i="14" s="1"/>
  <c r="W55" i="14"/>
  <c r="Y55" i="14" s="1"/>
  <c r="W77" i="13"/>
  <c r="Y77" i="13" s="1"/>
  <c r="AD77" i="13" s="1"/>
  <c r="W71" i="10"/>
  <c r="Y71" i="10" s="1"/>
  <c r="AD71" i="10" s="1"/>
  <c r="V69" i="10"/>
  <c r="V64" i="10"/>
  <c r="W61" i="10"/>
  <c r="Y61" i="10" s="1"/>
  <c r="V82" i="9"/>
  <c r="W72" i="9"/>
  <c r="Y72" i="9" s="1"/>
  <c r="AD72" i="9" s="1"/>
  <c r="V67" i="9"/>
  <c r="V58" i="9"/>
  <c r="W56" i="9"/>
  <c r="Y56" i="9" s="1"/>
  <c r="AD56" i="9" s="1"/>
  <c r="V79" i="8"/>
  <c r="AD79" i="8" s="1"/>
  <c r="W74" i="8"/>
  <c r="Y74" i="8" s="1"/>
  <c r="AD74" i="8" s="1"/>
  <c r="W67" i="8"/>
  <c r="Y67" i="8" s="1"/>
  <c r="AD67" i="8" s="1"/>
  <c r="W64" i="7"/>
  <c r="Y64" i="7" s="1"/>
  <c r="V70" i="5"/>
  <c r="V67" i="5"/>
  <c r="V64" i="5"/>
  <c r="V79" i="4"/>
  <c r="V67" i="4"/>
  <c r="P67" i="4"/>
  <c r="W67" i="4" s="1"/>
  <c r="Y67" i="4" s="1"/>
  <c r="V60" i="4"/>
  <c r="V66" i="4"/>
  <c r="W66" i="4"/>
  <c r="Y66" i="4" s="1"/>
  <c r="V58" i="4"/>
  <c r="V61" i="4"/>
  <c r="V68" i="4"/>
  <c r="W60" i="4"/>
  <c r="Y60" i="4" s="1"/>
  <c r="V72" i="4"/>
  <c r="W71" i="4"/>
  <c r="Y71" i="4" s="1"/>
  <c r="W63" i="4"/>
  <c r="Y63" i="4" s="1"/>
  <c r="W58" i="4"/>
  <c r="Y58" i="4" s="1"/>
  <c r="W69" i="4"/>
  <c r="Y69" i="4" s="1"/>
  <c r="V64" i="4"/>
  <c r="W64" i="4"/>
  <c r="Y64" i="4" s="1"/>
  <c r="W55" i="4"/>
  <c r="Y55" i="4" s="1"/>
  <c r="V70" i="4"/>
  <c r="W59" i="4"/>
  <c r="Y59" i="4" s="1"/>
  <c r="W70" i="4"/>
  <c r="Y70" i="4" s="1"/>
  <c r="W72" i="4"/>
  <c r="Y72" i="4" s="1"/>
  <c r="W65" i="4"/>
  <c r="Y65" i="4" s="1"/>
  <c r="W61" i="4"/>
  <c r="Y61" i="4" s="1"/>
  <c r="V56" i="4"/>
  <c r="V55" i="4"/>
  <c r="V62" i="4"/>
  <c r="W57" i="4"/>
  <c r="Y57" i="4" s="1"/>
  <c r="P68" i="4"/>
  <c r="W68" i="4" s="1"/>
  <c r="Y68" i="4" s="1"/>
  <c r="P62" i="4"/>
  <c r="W62" i="4" s="1"/>
  <c r="Y62" i="4" s="1"/>
  <c r="P56" i="4"/>
  <c r="W56" i="4" s="1"/>
  <c r="Y56" i="4" s="1"/>
  <c r="V71" i="4"/>
  <c r="V65" i="4"/>
  <c r="V59" i="4"/>
  <c r="V69" i="4"/>
  <c r="V63" i="4"/>
  <c r="V57" i="4"/>
  <c r="P76" i="17"/>
  <c r="W76" i="17" s="1"/>
  <c r="Y76" i="17" s="1"/>
  <c r="V82" i="16"/>
  <c r="V62" i="18"/>
  <c r="W55" i="18"/>
  <c r="Y55" i="18" s="1"/>
  <c r="W80" i="17"/>
  <c r="Y80" i="17" s="1"/>
  <c r="W74" i="17"/>
  <c r="Y74" i="17" s="1"/>
  <c r="W67" i="17"/>
  <c r="Y67" i="17" s="1"/>
  <c r="AD67" i="17" s="1"/>
  <c r="V69" i="16"/>
  <c r="P69" i="16"/>
  <c r="W69" i="16" s="1"/>
  <c r="Y69" i="16" s="1"/>
  <c r="W75" i="15"/>
  <c r="Y75" i="15" s="1"/>
  <c r="V73" i="15"/>
  <c r="P73" i="15"/>
  <c r="W73" i="15" s="1"/>
  <c r="Y73" i="15" s="1"/>
  <c r="P62" i="11"/>
  <c r="W62" i="11" s="1"/>
  <c r="Y62" i="11" s="1"/>
  <c r="V62" i="11"/>
  <c r="V63" i="18"/>
  <c r="V67" i="16"/>
  <c r="P67" i="16"/>
  <c r="W67" i="16" s="1"/>
  <c r="Y67" i="16" s="1"/>
  <c r="W61" i="16"/>
  <c r="Y61" i="16" s="1"/>
  <c r="V71" i="15"/>
  <c r="P71" i="15"/>
  <c r="W71" i="15" s="1"/>
  <c r="Y71" i="15" s="1"/>
  <c r="V64" i="18"/>
  <c r="V77" i="17"/>
  <c r="P71" i="17"/>
  <c r="W71" i="17" s="1"/>
  <c r="Y71" i="17" s="1"/>
  <c r="V71" i="17"/>
  <c r="V62" i="17"/>
  <c r="W62" i="17"/>
  <c r="Y62" i="17" s="1"/>
  <c r="V72" i="16"/>
  <c r="V61" i="18"/>
  <c r="V55" i="18"/>
  <c r="V65" i="18"/>
  <c r="V75" i="17"/>
  <c r="W56" i="17"/>
  <c r="Y56" i="17" s="1"/>
  <c r="W55" i="17"/>
  <c r="Y55" i="17" s="1"/>
  <c r="W59" i="16"/>
  <c r="Y59" i="16" s="1"/>
  <c r="AD59" i="16" s="1"/>
  <c r="V57" i="16"/>
  <c r="P57" i="16"/>
  <c r="W57" i="16" s="1"/>
  <c r="Y57" i="16" s="1"/>
  <c r="V80" i="17"/>
  <c r="P67" i="18"/>
  <c r="W67" i="18" s="1"/>
  <c r="Y67" i="18" s="1"/>
  <c r="V66" i="18"/>
  <c r="V56" i="18"/>
  <c r="AD56" i="18" s="1"/>
  <c r="P81" i="17"/>
  <c r="W81" i="17" s="1"/>
  <c r="Y81" i="17" s="1"/>
  <c r="P78" i="17"/>
  <c r="W78" i="17" s="1"/>
  <c r="Y78" i="17" s="1"/>
  <c r="AD78" i="17" s="1"/>
  <c r="P72" i="17"/>
  <c r="W72" i="17" s="1"/>
  <c r="Y72" i="17" s="1"/>
  <c r="P65" i="17"/>
  <c r="W65" i="17" s="1"/>
  <c r="Y65" i="17" s="1"/>
  <c r="AD65" i="17" s="1"/>
  <c r="V55" i="16"/>
  <c r="P55" i="16"/>
  <c r="W55" i="16" s="1"/>
  <c r="Y55" i="16" s="1"/>
  <c r="V76" i="15"/>
  <c r="W64" i="12"/>
  <c r="Y64" i="12" s="1"/>
  <c r="P59" i="17"/>
  <c r="W59" i="17" s="1"/>
  <c r="Y59" i="17" s="1"/>
  <c r="V59" i="17"/>
  <c r="V63" i="17"/>
  <c r="W81" i="16"/>
  <c r="Y81" i="16" s="1"/>
  <c r="V60" i="16"/>
  <c r="V81" i="16"/>
  <c r="V74" i="15"/>
  <c r="AD74" i="15" s="1"/>
  <c r="V61" i="15"/>
  <c r="P59" i="18"/>
  <c r="W59" i="18" s="1"/>
  <c r="Y59" i="18" s="1"/>
  <c r="V58" i="18"/>
  <c r="P82" i="17"/>
  <c r="W82" i="17" s="1"/>
  <c r="Y82" i="17" s="1"/>
  <c r="P79" i="17"/>
  <c r="W79" i="17" s="1"/>
  <c r="Y79" i="17" s="1"/>
  <c r="W73" i="17"/>
  <c r="Y73" i="17" s="1"/>
  <c r="P66" i="17"/>
  <c r="W66" i="17" s="1"/>
  <c r="Y66" i="17" s="1"/>
  <c r="V79" i="16"/>
  <c r="P79" i="16"/>
  <c r="W79" i="16" s="1"/>
  <c r="Y79" i="16" s="1"/>
  <c r="V59" i="15"/>
  <c r="P59" i="15"/>
  <c r="W59" i="15" s="1"/>
  <c r="Y59" i="15" s="1"/>
  <c r="V72" i="13"/>
  <c r="V68" i="13"/>
  <c r="V64" i="13"/>
  <c r="V60" i="13"/>
  <c r="V56" i="13"/>
  <c r="AD56" i="13" s="1"/>
  <c r="W74" i="7"/>
  <c r="Y74" i="7" s="1"/>
  <c r="V74" i="7"/>
  <c r="W57" i="7"/>
  <c r="Y57" i="7" s="1"/>
  <c r="V57" i="7"/>
  <c r="W55" i="7"/>
  <c r="Y55" i="7" s="1"/>
  <c r="V55" i="7"/>
  <c r="P61" i="15"/>
  <c r="W61" i="15" s="1"/>
  <c r="Y61" i="15" s="1"/>
  <c r="P62" i="12"/>
  <c r="W62" i="12" s="1"/>
  <c r="Y62" i="12" s="1"/>
  <c r="V62" i="12"/>
  <c r="P74" i="11"/>
  <c r="W74" i="11" s="1"/>
  <c r="Y74" i="11" s="1"/>
  <c r="V74" i="11"/>
  <c r="W67" i="11"/>
  <c r="Y67" i="11" s="1"/>
  <c r="P81" i="12"/>
  <c r="W81" i="12" s="1"/>
  <c r="Y81" i="12" s="1"/>
  <c r="V81" i="12"/>
  <c r="P69" i="12"/>
  <c r="W69" i="12" s="1"/>
  <c r="Y69" i="12" s="1"/>
  <c r="V69" i="12"/>
  <c r="P74" i="12"/>
  <c r="W74" i="12" s="1"/>
  <c r="Y74" i="12" s="1"/>
  <c r="V74" i="12"/>
  <c r="W79" i="11"/>
  <c r="Y79" i="11" s="1"/>
  <c r="AD79" i="11" s="1"/>
  <c r="V75" i="16"/>
  <c r="AD75" i="16" s="1"/>
  <c r="V63" i="16"/>
  <c r="V79" i="15"/>
  <c r="V67" i="15"/>
  <c r="V55" i="15"/>
  <c r="P58" i="12"/>
  <c r="W58" i="12" s="1"/>
  <c r="Y58" i="12" s="1"/>
  <c r="V58" i="12"/>
  <c r="P70" i="11"/>
  <c r="W70" i="11" s="1"/>
  <c r="Y70" i="11" s="1"/>
  <c r="V70" i="11"/>
  <c r="V71" i="14"/>
  <c r="V65" i="14"/>
  <c r="AD65" i="14" s="1"/>
  <c r="V59" i="14"/>
  <c r="AD59" i="14" s="1"/>
  <c r="V81" i="13"/>
  <c r="AD81" i="13" s="1"/>
  <c r="V75" i="13"/>
  <c r="AD75" i="13" s="1"/>
  <c r="W78" i="16"/>
  <c r="Y78" i="16" s="1"/>
  <c r="AD78" i="16" s="1"/>
  <c r="W66" i="16"/>
  <c r="Y66" i="16" s="1"/>
  <c r="W75" i="11"/>
  <c r="Y75" i="11" s="1"/>
  <c r="V82" i="15"/>
  <c r="V70" i="15"/>
  <c r="V58" i="15"/>
  <c r="V78" i="14"/>
  <c r="V72" i="14"/>
  <c r="V66" i="14"/>
  <c r="V60" i="14"/>
  <c r="AD60" i="14" s="1"/>
  <c r="V82" i="13"/>
  <c r="AD82" i="13" s="1"/>
  <c r="V76" i="13"/>
  <c r="P82" i="12"/>
  <c r="W82" i="12" s="1"/>
  <c r="Y82" i="12" s="1"/>
  <c r="V82" i="12"/>
  <c r="P63" i="12"/>
  <c r="W63" i="12" s="1"/>
  <c r="Y63" i="12" s="1"/>
  <c r="V63" i="12"/>
  <c r="P82" i="11"/>
  <c r="W82" i="11" s="1"/>
  <c r="Y82" i="11" s="1"/>
  <c r="V82" i="11"/>
  <c r="V71" i="13"/>
  <c r="V67" i="13"/>
  <c r="V63" i="13"/>
  <c r="V59" i="13"/>
  <c r="AD59" i="13" s="1"/>
  <c r="V55" i="13"/>
  <c r="AD55" i="13" s="1"/>
  <c r="P68" i="12"/>
  <c r="W68" i="12" s="1"/>
  <c r="Y68" i="12" s="1"/>
  <c r="V68" i="12"/>
  <c r="P66" i="11"/>
  <c r="W66" i="11" s="1"/>
  <c r="Y66" i="11" s="1"/>
  <c r="V66" i="11"/>
  <c r="P75" i="12"/>
  <c r="W75" i="12" s="1"/>
  <c r="Y75" i="12" s="1"/>
  <c r="V75" i="12"/>
  <c r="W59" i="12"/>
  <c r="Y59" i="12" s="1"/>
  <c r="AD59" i="12" s="1"/>
  <c r="W71" i="11"/>
  <c r="Y71" i="11" s="1"/>
  <c r="AD71" i="11" s="1"/>
  <c r="P78" i="11"/>
  <c r="W78" i="11" s="1"/>
  <c r="Y78" i="11" s="1"/>
  <c r="V78" i="11"/>
  <c r="V76" i="12"/>
  <c r="V70" i="12"/>
  <c r="AD70" i="12" s="1"/>
  <c r="V64" i="12"/>
  <c r="V58" i="10"/>
  <c r="W58" i="10"/>
  <c r="Y58" i="10" s="1"/>
  <c r="W69" i="10"/>
  <c r="Y69" i="10" s="1"/>
  <c r="W81" i="9"/>
  <c r="Y81" i="9" s="1"/>
  <c r="W78" i="10"/>
  <c r="Y78" i="10" s="1"/>
  <c r="W61" i="9"/>
  <c r="Y61" i="9" s="1"/>
  <c r="W70" i="8"/>
  <c r="Y70" i="8" s="1"/>
  <c r="AD70" i="8" s="1"/>
  <c r="W65" i="6"/>
  <c r="Y65" i="6" s="1"/>
  <c r="V65" i="6"/>
  <c r="V80" i="12"/>
  <c r="V79" i="12"/>
  <c r="AD79" i="12" s="1"/>
  <c r="V61" i="12"/>
  <c r="AD61" i="12" s="1"/>
  <c r="V57" i="12"/>
  <c r="V81" i="11"/>
  <c r="V77" i="11"/>
  <c r="V73" i="11"/>
  <c r="AD73" i="11" s="1"/>
  <c r="V69" i="11"/>
  <c r="V65" i="11"/>
  <c r="AD65" i="11" s="1"/>
  <c r="V61" i="11"/>
  <c r="AD61" i="11" s="1"/>
  <c r="V70" i="10"/>
  <c r="W70" i="10"/>
  <c r="Y70" i="10" s="1"/>
  <c r="AD59" i="10"/>
  <c r="W76" i="6"/>
  <c r="Y76" i="6" s="1"/>
  <c r="V76" i="6"/>
  <c r="W74" i="6"/>
  <c r="Y74" i="6" s="1"/>
  <c r="V74" i="6"/>
  <c r="W74" i="9"/>
  <c r="Y74" i="9" s="1"/>
  <c r="W55" i="9"/>
  <c r="Y55" i="9" s="1"/>
  <c r="W71" i="8"/>
  <c r="Y71" i="8" s="1"/>
  <c r="W57" i="10"/>
  <c r="Y57" i="10" s="1"/>
  <c r="W67" i="9"/>
  <c r="Y67" i="9" s="1"/>
  <c r="AD67" i="9" s="1"/>
  <c r="V71" i="8"/>
  <c r="W55" i="8"/>
  <c r="Y55" i="8" s="1"/>
  <c r="AD55" i="8" s="1"/>
  <c r="W78" i="7"/>
  <c r="Y78" i="7" s="1"/>
  <c r="AD78" i="7" s="1"/>
  <c r="W81" i="6"/>
  <c r="Y81" i="6" s="1"/>
  <c r="V81" i="6"/>
  <c r="W72" i="6"/>
  <c r="Y72" i="6" s="1"/>
  <c r="V72" i="6"/>
  <c r="W63" i="6"/>
  <c r="Y63" i="6" s="1"/>
  <c r="V63" i="6"/>
  <c r="V61" i="6"/>
  <c r="W61" i="6"/>
  <c r="Y61" i="6" s="1"/>
  <c r="V60" i="7"/>
  <c r="AD60" i="7" s="1"/>
  <c r="V79" i="6"/>
  <c r="V70" i="6"/>
  <c r="AD70" i="6" s="1"/>
  <c r="W72" i="8"/>
  <c r="Y72" i="8" s="1"/>
  <c r="W60" i="8"/>
  <c r="Y60" i="8" s="1"/>
  <c r="AD60" i="8" s="1"/>
  <c r="V63" i="7"/>
  <c r="W63" i="7"/>
  <c r="Y63" i="7" s="1"/>
  <c r="W58" i="7"/>
  <c r="Y58" i="7" s="1"/>
  <c r="V58" i="7"/>
  <c r="W77" i="6"/>
  <c r="Y77" i="6" s="1"/>
  <c r="V77" i="6"/>
  <c r="W68" i="6"/>
  <c r="Y68" i="6" s="1"/>
  <c r="V68" i="6"/>
  <c r="V55" i="6"/>
  <c r="W55" i="6"/>
  <c r="Y55" i="6" s="1"/>
  <c r="W68" i="8"/>
  <c r="Y68" i="8" s="1"/>
  <c r="W80" i="7"/>
  <c r="Y80" i="7" s="1"/>
  <c r="V79" i="5"/>
  <c r="W79" i="5"/>
  <c r="Y79" i="5" s="1"/>
  <c r="V77" i="5"/>
  <c r="W77" i="5"/>
  <c r="Y77" i="5" s="1"/>
  <c r="V80" i="8"/>
  <c r="W56" i="7"/>
  <c r="Y56" i="7" s="1"/>
  <c r="V56" i="7"/>
  <c r="W75" i="6"/>
  <c r="Y75" i="6" s="1"/>
  <c r="V75" i="6"/>
  <c r="W66" i="6"/>
  <c r="Y66" i="6" s="1"/>
  <c r="V66" i="6"/>
  <c r="V82" i="6"/>
  <c r="AD82" i="6" s="1"/>
  <c r="V73" i="6"/>
  <c r="W80" i="6"/>
  <c r="Y80" i="6" s="1"/>
  <c r="V80" i="6"/>
  <c r="W71" i="6"/>
  <c r="Y71" i="6" s="1"/>
  <c r="V71" i="6"/>
  <c r="W63" i="8"/>
  <c r="Y63" i="8" s="1"/>
  <c r="AD63" i="8" s="1"/>
  <c r="V64" i="7"/>
  <c r="V75" i="5"/>
  <c r="W75" i="5"/>
  <c r="Y75" i="5" s="1"/>
  <c r="V59" i="7"/>
  <c r="W59" i="7"/>
  <c r="Y59" i="7" s="1"/>
  <c r="W78" i="6"/>
  <c r="Y78" i="6" s="1"/>
  <c r="V78" i="6"/>
  <c r="W69" i="6"/>
  <c r="Y69" i="6" s="1"/>
  <c r="V69" i="6"/>
  <c r="V56" i="6"/>
  <c r="W56" i="6"/>
  <c r="Y56" i="6" s="1"/>
  <c r="V73" i="5"/>
  <c r="W73" i="5"/>
  <c r="Y73" i="5" s="1"/>
  <c r="V82" i="5"/>
  <c r="W82" i="5"/>
  <c r="Y82" i="5" s="1"/>
  <c r="V59" i="6"/>
  <c r="W59" i="6"/>
  <c r="Y59" i="6" s="1"/>
  <c r="V80" i="5"/>
  <c r="W80" i="5"/>
  <c r="Y80" i="5" s="1"/>
  <c r="V74" i="5"/>
  <c r="W74" i="5"/>
  <c r="Y74" i="5" s="1"/>
  <c r="V57" i="6"/>
  <c r="W57" i="6"/>
  <c r="Y57" i="6" s="1"/>
  <c r="V62" i="6"/>
  <c r="W62" i="6"/>
  <c r="Y62" i="6" s="1"/>
  <c r="V78" i="5"/>
  <c r="W78" i="5"/>
  <c r="Y78" i="5" s="1"/>
  <c r="V71" i="5"/>
  <c r="W71" i="5"/>
  <c r="Y71" i="5" s="1"/>
  <c r="V60" i="6"/>
  <c r="W60" i="6"/>
  <c r="Y60" i="6" s="1"/>
  <c r="V81" i="5"/>
  <c r="W81" i="5"/>
  <c r="Y81" i="5" s="1"/>
  <c r="V58" i="6"/>
  <c r="W58" i="6"/>
  <c r="Y58" i="6" s="1"/>
  <c r="V76" i="5"/>
  <c r="W76" i="5"/>
  <c r="Y76" i="5" s="1"/>
  <c r="V72" i="5"/>
  <c r="W72" i="5"/>
  <c r="Y72" i="5" s="1"/>
  <c r="W70" i="5"/>
  <c r="Y70" i="5" s="1"/>
  <c r="W69" i="5"/>
  <c r="Y69" i="5" s="1"/>
  <c r="AD69" i="5" s="1"/>
  <c r="W68" i="5"/>
  <c r="Y68" i="5" s="1"/>
  <c r="AD68" i="5" s="1"/>
  <c r="W67" i="5"/>
  <c r="Y67" i="5" s="1"/>
  <c r="W66" i="5"/>
  <c r="Y66" i="5" s="1"/>
  <c r="W65" i="5"/>
  <c r="Y65" i="5" s="1"/>
  <c r="W64" i="5"/>
  <c r="Y64" i="5" s="1"/>
  <c r="W63" i="5"/>
  <c r="Y63" i="5" s="1"/>
  <c r="P12" i="34"/>
  <c r="P13" i="34"/>
  <c r="P14" i="34"/>
  <c r="P15" i="34"/>
  <c r="P16" i="34"/>
  <c r="P17" i="34"/>
  <c r="P18" i="34"/>
  <c r="P19" i="34"/>
  <c r="P20" i="34"/>
  <c r="P21" i="34"/>
  <c r="P22" i="34"/>
  <c r="P23" i="34"/>
  <c r="P24" i="34"/>
  <c r="P25" i="34"/>
  <c r="P26" i="34"/>
  <c r="P27" i="34"/>
  <c r="P28" i="34"/>
  <c r="P29" i="34"/>
  <c r="P30" i="34"/>
  <c r="P31" i="34"/>
  <c r="P32" i="34"/>
  <c r="P33" i="34"/>
  <c r="P34" i="34"/>
  <c r="P35" i="34"/>
  <c r="P36" i="34"/>
  <c r="P37" i="34"/>
  <c r="P38" i="34"/>
  <c r="P39" i="34"/>
  <c r="P40" i="34"/>
  <c r="P41" i="34"/>
  <c r="P42" i="34"/>
  <c r="P43" i="34"/>
  <c r="P44" i="34"/>
  <c r="P45" i="34"/>
  <c r="P46" i="34"/>
  <c r="P47" i="34"/>
  <c r="P48" i="34"/>
  <c r="P49" i="34"/>
  <c r="P50" i="34"/>
  <c r="P51" i="34"/>
  <c r="P52" i="34"/>
  <c r="P53" i="34"/>
  <c r="P54" i="34"/>
  <c r="P55" i="34"/>
  <c r="P56" i="34"/>
  <c r="P57" i="34"/>
  <c r="P58" i="34"/>
  <c r="P59" i="34"/>
  <c r="P60" i="34"/>
  <c r="P61" i="34"/>
  <c r="P62" i="34"/>
  <c r="P63" i="34"/>
  <c r="P64" i="34"/>
  <c r="P65" i="34"/>
  <c r="P66" i="34"/>
  <c r="P67" i="34"/>
  <c r="P68" i="34"/>
  <c r="P69" i="34"/>
  <c r="P70" i="34"/>
  <c r="P71" i="34"/>
  <c r="P72" i="34"/>
  <c r="P73" i="34"/>
  <c r="P74" i="34"/>
  <c r="P75" i="34"/>
  <c r="P76" i="34"/>
  <c r="P77" i="34"/>
  <c r="P78" i="34"/>
  <c r="P79" i="34"/>
  <c r="P80" i="34"/>
  <c r="P81" i="34"/>
  <c r="P82" i="34"/>
  <c r="P83" i="34"/>
  <c r="P84" i="34"/>
  <c r="P85" i="34"/>
  <c r="P86" i="34"/>
  <c r="P87" i="34"/>
  <c r="P88" i="34"/>
  <c r="P89" i="34"/>
  <c r="P90" i="34"/>
  <c r="P91" i="34"/>
  <c r="P92" i="34"/>
  <c r="P93" i="34"/>
  <c r="P94" i="34"/>
  <c r="P95" i="34"/>
  <c r="P96" i="34"/>
  <c r="P97" i="34"/>
  <c r="P98" i="34"/>
  <c r="P99" i="34"/>
  <c r="P100" i="34"/>
  <c r="P101" i="34"/>
  <c r="P102" i="34"/>
  <c r="P103" i="34"/>
  <c r="P104" i="34"/>
  <c r="P105" i="34"/>
  <c r="P106" i="34"/>
  <c r="P107" i="34"/>
  <c r="P108" i="34"/>
  <c r="P109" i="34"/>
  <c r="P110" i="34"/>
  <c r="P111" i="34"/>
  <c r="P112" i="34"/>
  <c r="P113" i="34"/>
  <c r="P114" i="34"/>
  <c r="P115" i="34"/>
  <c r="P116" i="34"/>
  <c r="P117" i="34"/>
  <c r="P118" i="34"/>
  <c r="P119" i="34"/>
  <c r="P120" i="34"/>
  <c r="P121" i="34"/>
  <c r="P122" i="34"/>
  <c r="P123" i="34"/>
  <c r="P124" i="34"/>
  <c r="P125" i="34"/>
  <c r="P126" i="34"/>
  <c r="P127" i="34"/>
  <c r="P128" i="34"/>
  <c r="P129" i="34"/>
  <c r="P130" i="34"/>
  <c r="P131" i="34"/>
  <c r="P132" i="34"/>
  <c r="P133" i="34"/>
  <c r="P134" i="34"/>
  <c r="P135" i="34"/>
  <c r="P136" i="34"/>
  <c r="P137" i="34"/>
  <c r="P138" i="34"/>
  <c r="P139" i="34"/>
  <c r="P140" i="34"/>
  <c r="P141" i="34"/>
  <c r="P142" i="34"/>
  <c r="P143" i="34"/>
  <c r="P144" i="34"/>
  <c r="P145" i="34"/>
  <c r="P146" i="34"/>
  <c r="P147" i="34"/>
  <c r="P148" i="34"/>
  <c r="P149" i="34"/>
  <c r="P150" i="34"/>
  <c r="P151" i="34"/>
  <c r="P152" i="34"/>
  <c r="P153" i="34"/>
  <c r="P154" i="34"/>
  <c r="P155" i="34"/>
  <c r="P156" i="34"/>
  <c r="P157" i="34"/>
  <c r="P158" i="34"/>
  <c r="P159" i="34"/>
  <c r="P160" i="34"/>
  <c r="P161" i="34"/>
  <c r="P162" i="34"/>
  <c r="P163" i="34"/>
  <c r="P164" i="34"/>
  <c r="P165" i="34"/>
  <c r="P166" i="34"/>
  <c r="P167" i="34"/>
  <c r="P168" i="34"/>
  <c r="P169" i="34"/>
  <c r="P170" i="34"/>
  <c r="P171" i="34"/>
  <c r="P172" i="34"/>
  <c r="P173" i="34"/>
  <c r="P174" i="34"/>
  <c r="P175" i="34"/>
  <c r="P176" i="34"/>
  <c r="P177" i="34"/>
  <c r="P178" i="34"/>
  <c r="P179" i="34"/>
  <c r="P180" i="34"/>
  <c r="P181" i="34"/>
  <c r="P182" i="34"/>
  <c r="P183" i="34"/>
  <c r="P184" i="34"/>
  <c r="P185" i="34"/>
  <c r="P186" i="34"/>
  <c r="P187" i="34"/>
  <c r="P188" i="34"/>
  <c r="P189" i="34"/>
  <c r="P190" i="34"/>
  <c r="P191" i="34"/>
  <c r="P192" i="34"/>
  <c r="P193" i="34"/>
  <c r="P194" i="34"/>
  <c r="P195" i="34"/>
  <c r="P196" i="34"/>
  <c r="P197" i="34"/>
  <c r="P198" i="34"/>
  <c r="P199" i="34"/>
  <c r="P200" i="34"/>
  <c r="P201" i="34"/>
  <c r="P202" i="34"/>
  <c r="P203" i="34"/>
  <c r="P204" i="34"/>
  <c r="P205" i="34"/>
  <c r="P206" i="34"/>
  <c r="P207" i="34"/>
  <c r="P208" i="34"/>
  <c r="P209" i="34"/>
  <c r="P210" i="34"/>
  <c r="P211" i="34"/>
  <c r="P212" i="34"/>
  <c r="P213" i="34"/>
  <c r="P214" i="34"/>
  <c r="P215" i="34"/>
  <c r="P216" i="34"/>
  <c r="P217" i="34"/>
  <c r="P218" i="34"/>
  <c r="P219" i="34"/>
  <c r="P220" i="34"/>
  <c r="P221" i="34"/>
  <c r="P222" i="34"/>
  <c r="P223" i="34"/>
  <c r="P224" i="34"/>
  <c r="P225" i="34"/>
  <c r="P226" i="34"/>
  <c r="P227" i="34"/>
  <c r="P228" i="34"/>
  <c r="P229" i="34"/>
  <c r="P230" i="34"/>
  <c r="P231" i="34"/>
  <c r="P232" i="34"/>
  <c r="P233" i="34"/>
  <c r="P234" i="34"/>
  <c r="P235" i="34"/>
  <c r="P236" i="34"/>
  <c r="P237" i="34"/>
  <c r="P238" i="34"/>
  <c r="P239" i="34"/>
  <c r="P240" i="34"/>
  <c r="P241" i="34"/>
  <c r="P242" i="34"/>
  <c r="P243" i="34"/>
  <c r="P244" i="34"/>
  <c r="P245" i="34"/>
  <c r="P246" i="34"/>
  <c r="P247" i="34"/>
  <c r="P248" i="34"/>
  <c r="P249" i="34"/>
  <c r="P250" i="34"/>
  <c r="P251" i="34"/>
  <c r="P252" i="34"/>
  <c r="P253" i="34"/>
  <c r="P254" i="34"/>
  <c r="P255" i="34"/>
  <c r="P256" i="34"/>
  <c r="P257" i="34"/>
  <c r="P258" i="34"/>
  <c r="P259" i="34"/>
  <c r="P260" i="34"/>
  <c r="P261" i="34"/>
  <c r="P262" i="34"/>
  <c r="P263" i="34"/>
  <c r="P264" i="34"/>
  <c r="P265" i="34"/>
  <c r="P266" i="34"/>
  <c r="P267" i="34"/>
  <c r="P268" i="34"/>
  <c r="P269" i="34"/>
  <c r="P270" i="34"/>
  <c r="P271" i="34"/>
  <c r="P272" i="34"/>
  <c r="P273" i="34"/>
  <c r="P274" i="34"/>
  <c r="P275" i="34"/>
  <c r="P276" i="34"/>
  <c r="P277" i="34"/>
  <c r="P278" i="34"/>
  <c r="P279" i="34"/>
  <c r="P280" i="34"/>
  <c r="P281" i="34"/>
  <c r="P282" i="34"/>
  <c r="P283" i="34"/>
  <c r="P284" i="34"/>
  <c r="P285" i="34"/>
  <c r="P286" i="34"/>
  <c r="P287" i="34"/>
  <c r="P288" i="34"/>
  <c r="P289" i="34"/>
  <c r="P290" i="34"/>
  <c r="P291" i="34"/>
  <c r="P292" i="34"/>
  <c r="P293" i="34"/>
  <c r="P294" i="34"/>
  <c r="P295" i="34"/>
  <c r="P296" i="34"/>
  <c r="P297" i="34"/>
  <c r="P298" i="34"/>
  <c r="P299" i="34"/>
  <c r="P300" i="34"/>
  <c r="P301" i="34"/>
  <c r="P302" i="34"/>
  <c r="P303" i="34"/>
  <c r="P304" i="34"/>
  <c r="P305" i="34"/>
  <c r="P306" i="34"/>
  <c r="P307" i="34"/>
  <c r="P308" i="34"/>
  <c r="P309" i="34"/>
  <c r="P310" i="34"/>
  <c r="P311" i="34"/>
  <c r="P312" i="34"/>
  <c r="P313" i="34"/>
  <c r="P314" i="34"/>
  <c r="P315" i="34"/>
  <c r="P316" i="34"/>
  <c r="P317" i="34"/>
  <c r="P318" i="34"/>
  <c r="P319" i="34"/>
  <c r="P320" i="34"/>
  <c r="P321" i="34"/>
  <c r="P322" i="34"/>
  <c r="P323" i="34"/>
  <c r="P324" i="34"/>
  <c r="P325" i="34"/>
  <c r="P326" i="34"/>
  <c r="P327" i="34"/>
  <c r="P328" i="34"/>
  <c r="P329" i="34"/>
  <c r="P330" i="34"/>
  <c r="P331" i="34"/>
  <c r="P332" i="34"/>
  <c r="P333" i="34"/>
  <c r="P334" i="34"/>
  <c r="P335" i="34"/>
  <c r="P336" i="34"/>
  <c r="P337" i="34"/>
  <c r="P338" i="34"/>
  <c r="P339" i="34"/>
  <c r="P340" i="34"/>
  <c r="P341" i="34"/>
  <c r="P342" i="34"/>
  <c r="P343" i="34"/>
  <c r="P344" i="34"/>
  <c r="P345" i="34"/>
  <c r="P346" i="34"/>
  <c r="P347" i="34"/>
  <c r="P348" i="34"/>
  <c r="P349" i="34"/>
  <c r="P350" i="34"/>
  <c r="P351" i="34"/>
  <c r="P352" i="34"/>
  <c r="P353" i="34"/>
  <c r="P354" i="34"/>
  <c r="P355" i="34"/>
  <c r="P356" i="34"/>
  <c r="P357" i="34"/>
  <c r="P358" i="34"/>
  <c r="P359" i="34"/>
  <c r="P360" i="34"/>
  <c r="P361" i="34"/>
  <c r="P362" i="34"/>
  <c r="P363" i="34"/>
  <c r="P364" i="34"/>
  <c r="P365" i="34"/>
  <c r="P366" i="34"/>
  <c r="P367" i="34"/>
  <c r="P368" i="34"/>
  <c r="P369" i="34"/>
  <c r="P370" i="34"/>
  <c r="P371" i="34"/>
  <c r="P372" i="34"/>
  <c r="P373" i="34"/>
  <c r="P374" i="34"/>
  <c r="P375" i="34"/>
  <c r="P376" i="34"/>
  <c r="P377" i="34"/>
  <c r="P378" i="34"/>
  <c r="P379" i="34"/>
  <c r="P380" i="34"/>
  <c r="P381" i="34"/>
  <c r="P382" i="34"/>
  <c r="P383" i="34"/>
  <c r="P384" i="34"/>
  <c r="P385" i="34"/>
  <c r="P386" i="34"/>
  <c r="P387" i="34"/>
  <c r="P388" i="34"/>
  <c r="P389" i="34"/>
  <c r="P390" i="34"/>
  <c r="P391" i="34"/>
  <c r="P392" i="34"/>
  <c r="P393" i="34"/>
  <c r="P394" i="34"/>
  <c r="P395" i="34"/>
  <c r="P396" i="34"/>
  <c r="P397" i="34"/>
  <c r="P398" i="34"/>
  <c r="P399" i="34"/>
  <c r="P400" i="34"/>
  <c r="P401" i="34"/>
  <c r="P402" i="34"/>
  <c r="P403" i="34"/>
  <c r="P404" i="34"/>
  <c r="P405" i="34"/>
  <c r="P406" i="34"/>
  <c r="P407" i="34"/>
  <c r="P408" i="34"/>
  <c r="P409" i="34"/>
  <c r="P410" i="34"/>
  <c r="P411" i="34"/>
  <c r="P412" i="34"/>
  <c r="P413" i="34"/>
  <c r="P414" i="34"/>
  <c r="P415" i="34"/>
  <c r="P416" i="34"/>
  <c r="P417" i="34"/>
  <c r="P418" i="34"/>
  <c r="P419" i="34"/>
  <c r="P420" i="34"/>
  <c r="P421" i="34"/>
  <c r="AD57" i="10" l="1"/>
  <c r="AD63" i="18"/>
  <c r="E70" i="3"/>
  <c r="AB21" i="19"/>
  <c r="L23" i="3" s="1"/>
  <c r="AD59" i="5"/>
  <c r="AD62" i="7"/>
  <c r="E76" i="3"/>
  <c r="AD67" i="6"/>
  <c r="AD78" i="12"/>
  <c r="AD66" i="18"/>
  <c r="AD62" i="18"/>
  <c r="E74" i="3"/>
  <c r="AD81" i="15"/>
  <c r="AD55" i="9"/>
  <c r="AD78" i="10"/>
  <c r="E73" i="3"/>
  <c r="E72" i="3"/>
  <c r="AD55" i="11"/>
  <c r="AD76" i="15"/>
  <c r="AD67" i="10"/>
  <c r="AD74" i="13"/>
  <c r="AD71" i="12"/>
  <c r="AD66" i="16"/>
  <c r="AD72" i="10"/>
  <c r="AD70" i="7"/>
  <c r="AD58" i="9"/>
  <c r="AD74" i="9"/>
  <c r="AD80" i="16"/>
  <c r="AD55" i="15"/>
  <c r="AD61" i="10"/>
  <c r="AD81" i="7"/>
  <c r="AD59" i="18"/>
  <c r="AD64" i="18"/>
  <c r="AD76" i="9"/>
  <c r="AD77" i="14"/>
  <c r="E71" i="3"/>
  <c r="AD64" i="11"/>
  <c r="AD72" i="14"/>
  <c r="AD80" i="10"/>
  <c r="AD79" i="15"/>
  <c r="AD56" i="17"/>
  <c r="AD81" i="14"/>
  <c r="F75" i="3" s="1"/>
  <c r="E75" i="3"/>
  <c r="AD82" i="7"/>
  <c r="AD79" i="13"/>
  <c r="AD58" i="14"/>
  <c r="AD61" i="7"/>
  <c r="E69" i="3"/>
  <c r="AD58" i="8"/>
  <c r="AD61" i="18"/>
  <c r="AD66" i="7"/>
  <c r="AD64" i="7"/>
  <c r="AD57" i="8"/>
  <c r="E50" i="3"/>
  <c r="AD74" i="18"/>
  <c r="AD57" i="9"/>
  <c r="E54" i="3"/>
  <c r="E53" i="3"/>
  <c r="E61" i="3"/>
  <c r="E56" i="3"/>
  <c r="E49" i="3"/>
  <c r="E66" i="3"/>
  <c r="E51" i="3"/>
  <c r="AD64" i="14"/>
  <c r="E58" i="3"/>
  <c r="AD62" i="16"/>
  <c r="E55" i="3"/>
  <c r="E65" i="3"/>
  <c r="E68" i="3"/>
  <c r="AD65" i="16"/>
  <c r="E52" i="3"/>
  <c r="AD70" i="14"/>
  <c r="E64" i="3"/>
  <c r="AD72" i="12"/>
  <c r="E57" i="3"/>
  <c r="E60" i="3"/>
  <c r="AD73" i="7"/>
  <c r="E59" i="3"/>
  <c r="AD67" i="7"/>
  <c r="AD68" i="14"/>
  <c r="E62" i="3"/>
  <c r="AD56" i="10"/>
  <c r="E67" i="3"/>
  <c r="AD60" i="10"/>
  <c r="E63" i="3"/>
  <c r="AB25" i="19"/>
  <c r="L27" i="3" s="1"/>
  <c r="AD56" i="7"/>
  <c r="AD66" i="14"/>
  <c r="AD63" i="15"/>
  <c r="AD59" i="8"/>
  <c r="AD59" i="9"/>
  <c r="AD78" i="13"/>
  <c r="AD62" i="8"/>
  <c r="AD76" i="14"/>
  <c r="AD76" i="16"/>
  <c r="AD68" i="10"/>
  <c r="AD72" i="5"/>
  <c r="AD61" i="9"/>
  <c r="AD73" i="17"/>
  <c r="AD81" i="17"/>
  <c r="AD77" i="17"/>
  <c r="AD61" i="16"/>
  <c r="AD75" i="15"/>
  <c r="AD82" i="16"/>
  <c r="AD55" i="14"/>
  <c r="AD64" i="16"/>
  <c r="AD62" i="9"/>
  <c r="AD70" i="16"/>
  <c r="AD60" i="9"/>
  <c r="AD73" i="10"/>
  <c r="AD77" i="15"/>
  <c r="AD73" i="8"/>
  <c r="AD70" i="18"/>
  <c r="AD60" i="18"/>
  <c r="AD58" i="11"/>
  <c r="AD65" i="15"/>
  <c r="T26" i="19"/>
  <c r="AB26" i="19" s="1"/>
  <c r="L28" i="3" s="1"/>
  <c r="T16" i="19"/>
  <c r="AB16" i="19" s="1"/>
  <c r="AD75" i="8"/>
  <c r="AD82" i="10"/>
  <c r="AD77" i="8"/>
  <c r="AD65" i="7"/>
  <c r="AD61" i="13"/>
  <c r="T20" i="19"/>
  <c r="AB20" i="19" s="1"/>
  <c r="L22" i="3" s="1"/>
  <c r="AD77" i="5"/>
  <c r="AD80" i="7"/>
  <c r="AD69" i="11"/>
  <c r="AD57" i="12"/>
  <c r="AD75" i="11"/>
  <c r="AD67" i="11"/>
  <c r="AD68" i="13"/>
  <c r="AD55" i="17"/>
  <c r="AD56" i="11"/>
  <c r="AD80" i="18"/>
  <c r="AD69" i="9"/>
  <c r="AD82" i="8"/>
  <c r="AD64" i="9"/>
  <c r="AD78" i="15"/>
  <c r="AD70" i="13"/>
  <c r="AD79" i="7"/>
  <c r="AD79" i="9"/>
  <c r="AD66" i="12"/>
  <c r="AD66" i="8"/>
  <c r="AD76" i="11"/>
  <c r="U13" i="19"/>
  <c r="W13" i="19" s="1"/>
  <c r="AD66" i="15"/>
  <c r="AD74" i="16"/>
  <c r="AB17" i="19"/>
  <c r="L19" i="3" s="1"/>
  <c r="AB19" i="19"/>
  <c r="L21" i="3" s="1"/>
  <c r="AD55" i="5"/>
  <c r="AD81" i="10"/>
  <c r="AD72" i="18"/>
  <c r="AD69" i="15"/>
  <c r="AD57" i="18"/>
  <c r="AD71" i="16"/>
  <c r="AD58" i="5"/>
  <c r="AB12" i="19"/>
  <c r="AD68" i="6"/>
  <c r="AD74" i="14"/>
  <c r="AD75" i="18"/>
  <c r="AB18" i="19"/>
  <c r="L20" i="3" s="1"/>
  <c r="AB15" i="19"/>
  <c r="AD63" i="16"/>
  <c r="AD58" i="18"/>
  <c r="AD67" i="14"/>
  <c r="AD58" i="17"/>
  <c r="AD66" i="9"/>
  <c r="AD74" i="10"/>
  <c r="AD72" i="13"/>
  <c r="AD81" i="5"/>
  <c r="AD74" i="5"/>
  <c r="AD67" i="13"/>
  <c r="AD71" i="14"/>
  <c r="AD80" i="14"/>
  <c r="AD81" i="9"/>
  <c r="AD60" i="16"/>
  <c r="AD75" i="10"/>
  <c r="AD71" i="13"/>
  <c r="AD77" i="11"/>
  <c r="AD64" i="6"/>
  <c r="AD63" i="9"/>
  <c r="AD61" i="8"/>
  <c r="AD70" i="15"/>
  <c r="AD82" i="9"/>
  <c r="AD57" i="15"/>
  <c r="AD70" i="17"/>
  <c r="AD57" i="14"/>
  <c r="AD80" i="11"/>
  <c r="AD78" i="9"/>
  <c r="AD55" i="12"/>
  <c r="AD71" i="18"/>
  <c r="AD72" i="16"/>
  <c r="AD78" i="5"/>
  <c r="AD82" i="5"/>
  <c r="AD75" i="5"/>
  <c r="F69" i="3" s="1"/>
  <c r="AD58" i="16"/>
  <c r="AD78" i="8"/>
  <c r="AD68" i="7"/>
  <c r="AD72" i="8"/>
  <c r="AD79" i="6"/>
  <c r="AD70" i="10"/>
  <c r="AD80" i="12"/>
  <c r="AD82" i="17"/>
  <c r="AD60" i="11"/>
  <c r="AD71" i="9"/>
  <c r="AD62" i="15"/>
  <c r="AD75" i="7"/>
  <c r="AD77" i="7"/>
  <c r="AD77" i="12"/>
  <c r="AD58" i="13"/>
  <c r="AD70" i="4"/>
  <c r="AD80" i="8"/>
  <c r="AD77" i="16"/>
  <c r="AD73" i="18"/>
  <c r="AD76" i="12"/>
  <c r="AD60" i="13"/>
  <c r="AD60" i="6"/>
  <c r="AD80" i="5"/>
  <c r="AD64" i="4"/>
  <c r="AD66" i="4"/>
  <c r="AD69" i="7"/>
  <c r="AD66" i="10"/>
  <c r="AD56" i="8"/>
  <c r="AD65" i="12"/>
  <c r="AD78" i="14"/>
  <c r="AD70" i="5"/>
  <c r="AD69" i="10"/>
  <c r="AD65" i="18"/>
  <c r="AD74" i="17"/>
  <c r="AD72" i="11"/>
  <c r="AD68" i="9"/>
  <c r="AD72" i="7"/>
  <c r="AD73" i="12"/>
  <c r="AD67" i="4"/>
  <c r="AD76" i="8"/>
  <c r="AD65" i="4"/>
  <c r="AD82" i="18"/>
  <c r="AD62" i="17"/>
  <c r="AD72" i="4"/>
  <c r="AD63" i="17"/>
  <c r="AD76" i="13"/>
  <c r="AD63" i="5"/>
  <c r="AD64" i="5"/>
  <c r="AD62" i="5"/>
  <c r="AD65" i="5"/>
  <c r="AD66" i="5"/>
  <c r="AD60" i="5"/>
  <c r="AD67" i="5"/>
  <c r="AD61" i="5"/>
  <c r="AD73" i="6"/>
  <c r="AD71" i="15"/>
  <c r="AD69" i="16"/>
  <c r="AD68" i="18"/>
  <c r="AD64" i="13"/>
  <c r="AD59" i="17"/>
  <c r="AD61" i="14"/>
  <c r="AD65" i="13"/>
  <c r="AD75" i="6"/>
  <c r="AD81" i="11"/>
  <c r="AD82" i="14"/>
  <c r="AD68" i="16"/>
  <c r="AD73" i="16"/>
  <c r="AD63" i="14"/>
  <c r="AD60" i="17"/>
  <c r="AD61" i="6"/>
  <c r="AD59" i="15"/>
  <c r="AD73" i="9"/>
  <c r="AD66" i="17"/>
  <c r="AD75" i="17"/>
  <c r="AD60" i="15"/>
  <c r="AD56" i="16"/>
  <c r="AD63" i="13"/>
  <c r="AD79" i="17"/>
  <c r="AD71" i="17"/>
  <c r="AD62" i="11"/>
  <c r="AD58" i="15"/>
  <c r="AD80" i="9"/>
  <c r="AD58" i="10"/>
  <c r="AD81" i="16"/>
  <c r="AD72" i="17"/>
  <c r="AD68" i="15"/>
  <c r="AD64" i="10"/>
  <c r="AD75" i="12"/>
  <c r="AD82" i="15"/>
  <c r="AD70" i="11"/>
  <c r="AD73" i="15"/>
  <c r="AD72" i="15"/>
  <c r="AD56" i="14"/>
  <c r="AD71" i="5"/>
  <c r="AD59" i="6"/>
  <c r="AD59" i="7"/>
  <c r="AD63" i="7"/>
  <c r="AD69" i="18"/>
  <c r="AD67" i="12"/>
  <c r="AD62" i="14"/>
  <c r="AD82" i="12"/>
  <c r="AD81" i="12"/>
  <c r="AD74" i="7"/>
  <c r="AD81" i="18"/>
  <c r="AD68" i="8"/>
  <c r="AD67" i="18"/>
  <c r="AD73" i="14"/>
  <c r="AD76" i="18"/>
  <c r="AD67" i="15"/>
  <c r="AD79" i="16"/>
  <c r="AD76" i="17"/>
  <c r="AD56" i="15"/>
  <c r="AD80" i="15"/>
  <c r="AD79" i="14"/>
  <c r="F73" i="3" s="1"/>
  <c r="AD68" i="4"/>
  <c r="AD69" i="4"/>
  <c r="AD63" i="4"/>
  <c r="AD71" i="4"/>
  <c r="AD58" i="6"/>
  <c r="AD57" i="6"/>
  <c r="AD56" i="6"/>
  <c r="AD74" i="6"/>
  <c r="AD82" i="11"/>
  <c r="AD74" i="12"/>
  <c r="AD55" i="7"/>
  <c r="AD64" i="12"/>
  <c r="AD80" i="17"/>
  <c r="AD71" i="6"/>
  <c r="AD76" i="6"/>
  <c r="AD63" i="12"/>
  <c r="AD69" i="12"/>
  <c r="AD57" i="7"/>
  <c r="AD55" i="18"/>
  <c r="AD77" i="6"/>
  <c r="AD66" i="11"/>
  <c r="AD58" i="12"/>
  <c r="AD63" i="6"/>
  <c r="AD65" i="6"/>
  <c r="AD80" i="6"/>
  <c r="AD78" i="6"/>
  <c r="AD79" i="5"/>
  <c r="AD58" i="7"/>
  <c r="AD68" i="12"/>
  <c r="AD55" i="16"/>
  <c r="AD57" i="16"/>
  <c r="AD69" i="6"/>
  <c r="AD71" i="8"/>
  <c r="AD72" i="6"/>
  <c r="AD74" i="11"/>
  <c r="AD78" i="11"/>
  <c r="AD66" i="6"/>
  <c r="AD62" i="12"/>
  <c r="AD67" i="16"/>
  <c r="AD76" i="5"/>
  <c r="AD62" i="6"/>
  <c r="AD73" i="5"/>
  <c r="AD55" i="6"/>
  <c r="AD81" i="6"/>
  <c r="AD61" i="15"/>
  <c r="F63" i="3" l="1"/>
  <c r="F64" i="3"/>
  <c r="F59" i="3"/>
  <c r="F72" i="3"/>
  <c r="F61" i="3"/>
  <c r="F76" i="3"/>
  <c r="F70" i="3"/>
  <c r="F71" i="3"/>
  <c r="F66" i="3"/>
  <c r="AB13" i="19"/>
  <c r="F74" i="3"/>
  <c r="F65" i="3"/>
  <c r="F62" i="3"/>
  <c r="F68" i="3"/>
  <c r="F67" i="3"/>
  <c r="F60" i="3"/>
  <c r="F57" i="3"/>
  <c r="F58" i="3"/>
  <c r="D22" i="2" l="1"/>
  <c r="H22" i="2" s="1"/>
  <c r="E22" i="2"/>
  <c r="I22" i="2" s="1"/>
  <c r="P422" i="34" l="1"/>
  <c r="P423" i="34"/>
  <c r="P424" i="34"/>
  <c r="P425" i="34"/>
  <c r="P426" i="34"/>
  <c r="P427" i="34"/>
  <c r="P428" i="34"/>
  <c r="P429" i="34"/>
  <c r="P430" i="34"/>
  <c r="P431" i="34"/>
  <c r="P432" i="34"/>
  <c r="P433" i="34"/>
  <c r="P434" i="34"/>
  <c r="P435" i="34"/>
  <c r="P436" i="34"/>
  <c r="P437" i="34"/>
  <c r="P438" i="34"/>
  <c r="P439" i="34"/>
  <c r="P440" i="34"/>
  <c r="P441" i="34"/>
  <c r="P442" i="34"/>
  <c r="P443" i="34"/>
  <c r="P444" i="34"/>
  <c r="P445" i="34"/>
  <c r="B51" i="35" l="1"/>
  <c r="B52" i="35"/>
  <c r="E58" i="35" s="1"/>
  <c r="B50" i="35"/>
  <c r="B53" i="35" l="1"/>
  <c r="C58" i="35"/>
  <c r="D58" i="35"/>
  <c r="F58" i="35" l="1"/>
  <c r="E17" i="2" l="1"/>
  <c r="T12" i="4" l="1"/>
  <c r="T12" i="5"/>
  <c r="T12" i="6"/>
  <c r="T12" i="7"/>
  <c r="T12" i="8"/>
  <c r="T12" i="9"/>
  <c r="T12" i="10"/>
  <c r="T12" i="11"/>
  <c r="T12" i="12"/>
  <c r="T12" i="13"/>
  <c r="T12" i="14"/>
  <c r="T12" i="15"/>
  <c r="T12" i="16"/>
  <c r="T12" i="17"/>
  <c r="T12" i="18"/>
  <c r="Q83" i="5"/>
  <c r="R83" i="5"/>
  <c r="Q16" i="6"/>
  <c r="R16" i="6"/>
  <c r="Q17" i="6"/>
  <c r="R17" i="6"/>
  <c r="Q18" i="6"/>
  <c r="R18" i="6"/>
  <c r="Q19" i="6"/>
  <c r="R19" i="6"/>
  <c r="Q20" i="6"/>
  <c r="R20" i="6"/>
  <c r="Q21" i="6"/>
  <c r="R21" i="6"/>
  <c r="Q22" i="6"/>
  <c r="R22" i="6"/>
  <c r="Q23" i="6"/>
  <c r="R23" i="6"/>
  <c r="Q24" i="6"/>
  <c r="R24" i="6"/>
  <c r="Q25" i="6"/>
  <c r="R25" i="6"/>
  <c r="Q26" i="6"/>
  <c r="R26" i="6"/>
  <c r="Q27" i="6"/>
  <c r="R27" i="6"/>
  <c r="Q28" i="6"/>
  <c r="R28" i="6"/>
  <c r="Q29" i="6"/>
  <c r="R29" i="6"/>
  <c r="Q30" i="6"/>
  <c r="R30" i="6"/>
  <c r="Q31" i="6"/>
  <c r="R31" i="6"/>
  <c r="Q32" i="6"/>
  <c r="R32" i="6"/>
  <c r="Q33" i="6"/>
  <c r="R33" i="6"/>
  <c r="Q34" i="6"/>
  <c r="R34" i="6"/>
  <c r="Q35" i="6"/>
  <c r="R35" i="6"/>
  <c r="Q36" i="6"/>
  <c r="R36" i="6"/>
  <c r="Q37" i="6"/>
  <c r="R37" i="6"/>
  <c r="Q38" i="6"/>
  <c r="R38" i="6"/>
  <c r="Q39" i="6"/>
  <c r="R39" i="6"/>
  <c r="Q40" i="6"/>
  <c r="R40" i="6"/>
  <c r="Q41" i="6"/>
  <c r="R41" i="6"/>
  <c r="Q42" i="6"/>
  <c r="R42" i="6"/>
  <c r="Q43" i="6"/>
  <c r="R43" i="6"/>
  <c r="Q44" i="6"/>
  <c r="R44" i="6"/>
  <c r="Q45" i="6"/>
  <c r="R45" i="6"/>
  <c r="Q46" i="6"/>
  <c r="R46" i="6"/>
  <c r="Q47" i="6"/>
  <c r="R47" i="6"/>
  <c r="Q48" i="6"/>
  <c r="R48" i="6"/>
  <c r="Q49" i="6"/>
  <c r="R49" i="6"/>
  <c r="Q50" i="6"/>
  <c r="R50" i="6"/>
  <c r="Q51" i="6"/>
  <c r="R51" i="6"/>
  <c r="Q52" i="6"/>
  <c r="R52" i="6"/>
  <c r="Q53" i="6"/>
  <c r="R53" i="6"/>
  <c r="Q54" i="6"/>
  <c r="R54" i="6"/>
  <c r="Q83" i="6"/>
  <c r="R83" i="6"/>
  <c r="Q16" i="7"/>
  <c r="R16" i="7"/>
  <c r="Q17" i="7"/>
  <c r="R17" i="7"/>
  <c r="Q18" i="7"/>
  <c r="R18" i="7"/>
  <c r="Q19" i="7"/>
  <c r="R19" i="7"/>
  <c r="Q20" i="7"/>
  <c r="R20" i="7"/>
  <c r="Q21" i="7"/>
  <c r="R21" i="7"/>
  <c r="Q22" i="7"/>
  <c r="R22" i="7"/>
  <c r="Q23" i="7"/>
  <c r="R23" i="7"/>
  <c r="Q24" i="7"/>
  <c r="R24" i="7"/>
  <c r="Q25" i="7"/>
  <c r="R25" i="7"/>
  <c r="Q26" i="7"/>
  <c r="R26" i="7"/>
  <c r="Q27" i="7"/>
  <c r="R27" i="7"/>
  <c r="Q28" i="7"/>
  <c r="R28" i="7"/>
  <c r="Q29" i="7"/>
  <c r="R29" i="7"/>
  <c r="Q30" i="7"/>
  <c r="R30" i="7"/>
  <c r="Q31" i="7"/>
  <c r="R31" i="7"/>
  <c r="Q32" i="7"/>
  <c r="R32" i="7"/>
  <c r="Q33" i="7"/>
  <c r="R33" i="7"/>
  <c r="Q34" i="7"/>
  <c r="R34" i="7"/>
  <c r="Q35" i="7"/>
  <c r="R35" i="7"/>
  <c r="Q36" i="7"/>
  <c r="R36" i="7"/>
  <c r="Q37" i="7"/>
  <c r="R37" i="7"/>
  <c r="Q38" i="7"/>
  <c r="R38" i="7"/>
  <c r="Q39" i="7"/>
  <c r="R39" i="7"/>
  <c r="Q40" i="7"/>
  <c r="R40" i="7"/>
  <c r="Q41" i="7"/>
  <c r="R41" i="7"/>
  <c r="Q42" i="7"/>
  <c r="R42" i="7"/>
  <c r="Q43" i="7"/>
  <c r="R43" i="7"/>
  <c r="Q44" i="7"/>
  <c r="R44" i="7"/>
  <c r="Q45" i="7"/>
  <c r="R45" i="7"/>
  <c r="Q46" i="7"/>
  <c r="R46" i="7"/>
  <c r="Q47" i="7"/>
  <c r="R47" i="7"/>
  <c r="Q48" i="7"/>
  <c r="R48" i="7"/>
  <c r="Q49" i="7"/>
  <c r="R49" i="7"/>
  <c r="Q50" i="7"/>
  <c r="R50" i="7"/>
  <c r="Q51" i="7"/>
  <c r="R51" i="7"/>
  <c r="Q52" i="7"/>
  <c r="R52" i="7"/>
  <c r="Q53" i="7"/>
  <c r="R53" i="7"/>
  <c r="Q54" i="7"/>
  <c r="R54" i="7"/>
  <c r="Q83" i="7"/>
  <c r="R83" i="7"/>
  <c r="Q16" i="8"/>
  <c r="R16" i="8"/>
  <c r="Q17" i="8"/>
  <c r="R17" i="8"/>
  <c r="Q18" i="8"/>
  <c r="R18" i="8"/>
  <c r="Q19" i="8"/>
  <c r="R19" i="8"/>
  <c r="Q20" i="8"/>
  <c r="R20" i="8"/>
  <c r="Q21" i="8"/>
  <c r="R21" i="8"/>
  <c r="Q22" i="8"/>
  <c r="R22" i="8"/>
  <c r="Q23" i="8"/>
  <c r="R23" i="8"/>
  <c r="Q24" i="8"/>
  <c r="R24" i="8"/>
  <c r="Q25" i="8"/>
  <c r="R25" i="8"/>
  <c r="Q26" i="8"/>
  <c r="R26" i="8"/>
  <c r="Q27" i="8"/>
  <c r="R27" i="8"/>
  <c r="Q28" i="8"/>
  <c r="R28" i="8"/>
  <c r="Q29" i="8"/>
  <c r="R29" i="8"/>
  <c r="Q30" i="8"/>
  <c r="R30" i="8"/>
  <c r="Q31" i="8"/>
  <c r="R31" i="8"/>
  <c r="Q32" i="8"/>
  <c r="R32" i="8"/>
  <c r="Q33" i="8"/>
  <c r="R33" i="8"/>
  <c r="Q34" i="8"/>
  <c r="R34" i="8"/>
  <c r="Q35" i="8"/>
  <c r="R35" i="8"/>
  <c r="Q36" i="8"/>
  <c r="R36" i="8"/>
  <c r="Q37" i="8"/>
  <c r="R37" i="8"/>
  <c r="Q38" i="8"/>
  <c r="R38" i="8"/>
  <c r="Q39" i="8"/>
  <c r="R39" i="8"/>
  <c r="Q40" i="8"/>
  <c r="R40" i="8"/>
  <c r="Q41" i="8"/>
  <c r="R41" i="8"/>
  <c r="Q42" i="8"/>
  <c r="R42" i="8"/>
  <c r="Q43" i="8"/>
  <c r="R43" i="8"/>
  <c r="Q44" i="8"/>
  <c r="R44" i="8"/>
  <c r="Q45" i="8"/>
  <c r="R45" i="8"/>
  <c r="Q46" i="8"/>
  <c r="R46" i="8"/>
  <c r="Q47" i="8"/>
  <c r="R47" i="8"/>
  <c r="Q48" i="8"/>
  <c r="R48" i="8"/>
  <c r="Q49" i="8"/>
  <c r="R49" i="8"/>
  <c r="Q50" i="8"/>
  <c r="R50" i="8"/>
  <c r="Q51" i="8"/>
  <c r="R51" i="8"/>
  <c r="Q52" i="8"/>
  <c r="R52" i="8"/>
  <c r="Q53" i="8"/>
  <c r="R53" i="8"/>
  <c r="Q54" i="8"/>
  <c r="R54" i="8"/>
  <c r="Q83" i="8"/>
  <c r="R83" i="8"/>
  <c r="Q16" i="9"/>
  <c r="R16" i="9"/>
  <c r="Q17" i="9"/>
  <c r="R17" i="9"/>
  <c r="Q18" i="9"/>
  <c r="R18" i="9"/>
  <c r="Q19" i="9"/>
  <c r="R19" i="9"/>
  <c r="Q20" i="9"/>
  <c r="R20" i="9"/>
  <c r="Q21" i="9"/>
  <c r="R21" i="9"/>
  <c r="Q22" i="9"/>
  <c r="R22" i="9"/>
  <c r="Q23" i="9"/>
  <c r="R23" i="9"/>
  <c r="Q24" i="9"/>
  <c r="R24" i="9"/>
  <c r="Q25" i="9"/>
  <c r="R25" i="9"/>
  <c r="Q26" i="9"/>
  <c r="R26" i="9"/>
  <c r="Q27" i="9"/>
  <c r="R27" i="9"/>
  <c r="Q28" i="9"/>
  <c r="R28" i="9"/>
  <c r="Q29" i="9"/>
  <c r="R29" i="9"/>
  <c r="Q30" i="9"/>
  <c r="R30" i="9"/>
  <c r="Q31" i="9"/>
  <c r="R31" i="9"/>
  <c r="Q32" i="9"/>
  <c r="R32" i="9"/>
  <c r="Q33" i="9"/>
  <c r="R33" i="9"/>
  <c r="Q34" i="9"/>
  <c r="R34" i="9"/>
  <c r="Q35" i="9"/>
  <c r="R35" i="9"/>
  <c r="Q36" i="9"/>
  <c r="R36" i="9"/>
  <c r="Q37" i="9"/>
  <c r="R37" i="9"/>
  <c r="Q38" i="9"/>
  <c r="R38" i="9"/>
  <c r="Q39" i="9"/>
  <c r="R39" i="9"/>
  <c r="Q40" i="9"/>
  <c r="R40" i="9"/>
  <c r="Q41" i="9"/>
  <c r="R41" i="9"/>
  <c r="Q42" i="9"/>
  <c r="R42" i="9"/>
  <c r="Q43" i="9"/>
  <c r="R43" i="9"/>
  <c r="Q44" i="9"/>
  <c r="R44" i="9"/>
  <c r="Q45" i="9"/>
  <c r="R45" i="9"/>
  <c r="Q46" i="9"/>
  <c r="R46" i="9"/>
  <c r="Q47" i="9"/>
  <c r="R47" i="9"/>
  <c r="Q48" i="9"/>
  <c r="R48" i="9"/>
  <c r="Q49" i="9"/>
  <c r="R49" i="9"/>
  <c r="Q50" i="9"/>
  <c r="R50" i="9"/>
  <c r="Q51" i="9"/>
  <c r="R51" i="9"/>
  <c r="Q52" i="9"/>
  <c r="R52" i="9"/>
  <c r="Q53" i="9"/>
  <c r="R53" i="9"/>
  <c r="Q54" i="9"/>
  <c r="R54" i="9"/>
  <c r="Q83" i="9"/>
  <c r="R83" i="9"/>
  <c r="Q16" i="10"/>
  <c r="R16" i="10"/>
  <c r="Q17" i="10"/>
  <c r="R17" i="10"/>
  <c r="Q18" i="10"/>
  <c r="R18" i="10"/>
  <c r="Q19" i="10"/>
  <c r="R19" i="10"/>
  <c r="Q20" i="10"/>
  <c r="R20" i="10"/>
  <c r="Q21" i="10"/>
  <c r="R21" i="10"/>
  <c r="Q22" i="10"/>
  <c r="R22" i="10"/>
  <c r="Q23" i="10"/>
  <c r="R23" i="10"/>
  <c r="Q24" i="10"/>
  <c r="R24" i="10"/>
  <c r="Q25" i="10"/>
  <c r="R25" i="10"/>
  <c r="Q26" i="10"/>
  <c r="R26" i="10"/>
  <c r="Q27" i="10"/>
  <c r="R27" i="10"/>
  <c r="Q28" i="10"/>
  <c r="R28" i="10"/>
  <c r="Q29" i="10"/>
  <c r="R29" i="10"/>
  <c r="Q30" i="10"/>
  <c r="R30" i="10"/>
  <c r="Q31" i="10"/>
  <c r="R31" i="10"/>
  <c r="Q32" i="10"/>
  <c r="R32" i="10"/>
  <c r="Q33" i="10"/>
  <c r="R33" i="10"/>
  <c r="Q34" i="10"/>
  <c r="R34" i="10"/>
  <c r="Q35" i="10"/>
  <c r="R35" i="10"/>
  <c r="Q36" i="10"/>
  <c r="R36" i="10"/>
  <c r="Q37" i="10"/>
  <c r="R37" i="10"/>
  <c r="Q38" i="10"/>
  <c r="R38" i="10"/>
  <c r="Q39" i="10"/>
  <c r="R39" i="10"/>
  <c r="Q40" i="10"/>
  <c r="R40" i="10"/>
  <c r="Q41" i="10"/>
  <c r="R41" i="10"/>
  <c r="Q42" i="10"/>
  <c r="R42" i="10"/>
  <c r="Q43" i="10"/>
  <c r="R43" i="10"/>
  <c r="Q44" i="10"/>
  <c r="R44" i="10"/>
  <c r="Q45" i="10"/>
  <c r="R45" i="10"/>
  <c r="Q46" i="10"/>
  <c r="R46" i="10"/>
  <c r="Q47" i="10"/>
  <c r="R47" i="10"/>
  <c r="Q48" i="10"/>
  <c r="R48" i="10"/>
  <c r="Q49" i="10"/>
  <c r="R49" i="10"/>
  <c r="Q50" i="10"/>
  <c r="R50" i="10"/>
  <c r="Q51" i="10"/>
  <c r="R51" i="10"/>
  <c r="Q52" i="10"/>
  <c r="R52" i="10"/>
  <c r="Q53" i="10"/>
  <c r="R53" i="10"/>
  <c r="Q54" i="10"/>
  <c r="R54" i="10"/>
  <c r="Q83" i="10"/>
  <c r="R83" i="10"/>
  <c r="Q16" i="11"/>
  <c r="R16" i="11"/>
  <c r="Q17" i="11"/>
  <c r="R17" i="11"/>
  <c r="Q18" i="11"/>
  <c r="R18" i="11"/>
  <c r="Q19" i="11"/>
  <c r="R19" i="11"/>
  <c r="Q20" i="11"/>
  <c r="R20" i="11"/>
  <c r="Q21" i="11"/>
  <c r="R21" i="11"/>
  <c r="Q22" i="11"/>
  <c r="R22" i="11"/>
  <c r="Q23" i="11"/>
  <c r="R23" i="11"/>
  <c r="Q24" i="11"/>
  <c r="R24" i="11"/>
  <c r="Q25" i="11"/>
  <c r="R25" i="11"/>
  <c r="Q26" i="11"/>
  <c r="R26" i="11"/>
  <c r="Q27" i="11"/>
  <c r="R27" i="11"/>
  <c r="Q28" i="11"/>
  <c r="R28" i="11"/>
  <c r="Q29" i="11"/>
  <c r="R29" i="11"/>
  <c r="Q30" i="11"/>
  <c r="R30" i="11"/>
  <c r="Q31" i="11"/>
  <c r="R31" i="11"/>
  <c r="Q32" i="11"/>
  <c r="R32" i="11"/>
  <c r="Q33" i="11"/>
  <c r="R33" i="11"/>
  <c r="Q34" i="11"/>
  <c r="R34" i="11"/>
  <c r="Q35" i="11"/>
  <c r="R35" i="11"/>
  <c r="Q36" i="11"/>
  <c r="R36" i="11"/>
  <c r="Q37" i="11"/>
  <c r="R37" i="11"/>
  <c r="Q38" i="11"/>
  <c r="R38" i="11"/>
  <c r="Q39" i="11"/>
  <c r="R39" i="11"/>
  <c r="Q40" i="11"/>
  <c r="R40" i="11"/>
  <c r="Q41" i="11"/>
  <c r="R41" i="11"/>
  <c r="Q42" i="11"/>
  <c r="R42" i="11"/>
  <c r="Q43" i="11"/>
  <c r="R43" i="11"/>
  <c r="Q44" i="11"/>
  <c r="R44" i="11"/>
  <c r="Q45" i="11"/>
  <c r="R45" i="11"/>
  <c r="Q46" i="11"/>
  <c r="R46" i="11"/>
  <c r="Q47" i="11"/>
  <c r="R47" i="11"/>
  <c r="Q48" i="11"/>
  <c r="R48" i="11"/>
  <c r="Q49" i="11"/>
  <c r="R49" i="11"/>
  <c r="Q50" i="11"/>
  <c r="R50" i="11"/>
  <c r="Q51" i="11"/>
  <c r="R51" i="11"/>
  <c r="Q52" i="11"/>
  <c r="R52" i="11"/>
  <c r="Q53" i="11"/>
  <c r="R53" i="11"/>
  <c r="Q54" i="11"/>
  <c r="R54" i="11"/>
  <c r="Q83" i="11"/>
  <c r="R83" i="11"/>
  <c r="Q16" i="12"/>
  <c r="R16" i="12"/>
  <c r="Q17" i="12"/>
  <c r="R17" i="12"/>
  <c r="Q18" i="12"/>
  <c r="R18" i="12"/>
  <c r="Q19" i="12"/>
  <c r="R19" i="12"/>
  <c r="Q20" i="12"/>
  <c r="R20" i="12"/>
  <c r="Q21" i="12"/>
  <c r="R21" i="12"/>
  <c r="Q22" i="12"/>
  <c r="R22" i="12"/>
  <c r="Q23" i="12"/>
  <c r="R23" i="12"/>
  <c r="Q24" i="12"/>
  <c r="R24" i="12"/>
  <c r="Q25" i="12"/>
  <c r="R25" i="12"/>
  <c r="Q26" i="12"/>
  <c r="R26" i="12"/>
  <c r="Q27" i="12"/>
  <c r="R27" i="12"/>
  <c r="Q28" i="12"/>
  <c r="R28" i="12"/>
  <c r="Q29" i="12"/>
  <c r="R29" i="12"/>
  <c r="Q30" i="12"/>
  <c r="R30" i="12"/>
  <c r="Q31" i="12"/>
  <c r="R31" i="12"/>
  <c r="Q32" i="12"/>
  <c r="R32" i="12"/>
  <c r="Q33" i="12"/>
  <c r="R33" i="12"/>
  <c r="Q34" i="12"/>
  <c r="R34" i="12"/>
  <c r="Q35" i="12"/>
  <c r="R35" i="12"/>
  <c r="Q36" i="12"/>
  <c r="R36" i="12"/>
  <c r="Q37" i="12"/>
  <c r="R37" i="12"/>
  <c r="Q38" i="12"/>
  <c r="R38" i="12"/>
  <c r="Q39" i="12"/>
  <c r="R39" i="12"/>
  <c r="Q40" i="12"/>
  <c r="R40" i="12"/>
  <c r="Q41" i="12"/>
  <c r="R41" i="12"/>
  <c r="Q42" i="12"/>
  <c r="R42" i="12"/>
  <c r="Q43" i="12"/>
  <c r="R43" i="12"/>
  <c r="Q44" i="12"/>
  <c r="R44" i="12"/>
  <c r="Q45" i="12"/>
  <c r="R45" i="12"/>
  <c r="Q46" i="12"/>
  <c r="R46" i="12"/>
  <c r="Q47" i="12"/>
  <c r="R47" i="12"/>
  <c r="Q48" i="12"/>
  <c r="R48" i="12"/>
  <c r="Q49" i="12"/>
  <c r="R49" i="12"/>
  <c r="Q50" i="12"/>
  <c r="R50" i="12"/>
  <c r="Q51" i="12"/>
  <c r="R51" i="12"/>
  <c r="Q52" i="12"/>
  <c r="R52" i="12"/>
  <c r="Q53" i="12"/>
  <c r="R53" i="12"/>
  <c r="Q54" i="12"/>
  <c r="R54" i="12"/>
  <c r="Q83" i="12"/>
  <c r="R83" i="12"/>
  <c r="Q16" i="13"/>
  <c r="R16" i="13"/>
  <c r="R17" i="13"/>
  <c r="Q18" i="13"/>
  <c r="R18" i="13"/>
  <c r="Q19" i="13"/>
  <c r="R19" i="13"/>
  <c r="Q20" i="13"/>
  <c r="R20" i="13"/>
  <c r="Q21" i="13"/>
  <c r="R21" i="13"/>
  <c r="R22" i="13"/>
  <c r="Q23" i="13"/>
  <c r="R23" i="13"/>
  <c r="Q24" i="13"/>
  <c r="R24" i="13"/>
  <c r="Q25" i="13"/>
  <c r="R25" i="13"/>
  <c r="Q26" i="13"/>
  <c r="R26" i="13"/>
  <c r="Q27" i="13"/>
  <c r="R27" i="13"/>
  <c r="R28" i="13"/>
  <c r="Q29" i="13"/>
  <c r="R29" i="13"/>
  <c r="Q30" i="13"/>
  <c r="R30" i="13"/>
  <c r="R31" i="13"/>
  <c r="Q32" i="13"/>
  <c r="R32" i="13"/>
  <c r="Q33" i="13"/>
  <c r="R33" i="13"/>
  <c r="Q34" i="13"/>
  <c r="R34" i="13"/>
  <c r="Q35" i="13"/>
  <c r="R35" i="13"/>
  <c r="Q36" i="13"/>
  <c r="R36" i="13"/>
  <c r="Q37" i="13"/>
  <c r="R37" i="13"/>
  <c r="Q38" i="13"/>
  <c r="R38" i="13"/>
  <c r="Q39" i="13"/>
  <c r="R39" i="13"/>
  <c r="Q40" i="13"/>
  <c r="R40" i="13"/>
  <c r="Q41" i="13"/>
  <c r="R41" i="13"/>
  <c r="Q42" i="13"/>
  <c r="R42" i="13"/>
  <c r="Q43" i="13"/>
  <c r="R43" i="13"/>
  <c r="Q44" i="13"/>
  <c r="R44" i="13"/>
  <c r="Q45" i="13"/>
  <c r="R45" i="13"/>
  <c r="Q46" i="13"/>
  <c r="R46" i="13"/>
  <c r="Q47" i="13"/>
  <c r="R47" i="13"/>
  <c r="Q48" i="13"/>
  <c r="R48" i="13"/>
  <c r="Q49" i="13"/>
  <c r="R49" i="13"/>
  <c r="Q50" i="13"/>
  <c r="R50" i="13"/>
  <c r="Q51" i="13"/>
  <c r="R51" i="13"/>
  <c r="Q52" i="13"/>
  <c r="R52" i="13"/>
  <c r="Q53" i="13"/>
  <c r="R53" i="13"/>
  <c r="Q54" i="13"/>
  <c r="R54" i="13"/>
  <c r="Q83" i="13"/>
  <c r="R83" i="13"/>
  <c r="Q25" i="14"/>
  <c r="R25" i="14"/>
  <c r="Q26" i="14"/>
  <c r="R26" i="14"/>
  <c r="Q27" i="14"/>
  <c r="R27" i="14"/>
  <c r="R28" i="14"/>
  <c r="Q29" i="14"/>
  <c r="R29" i="14"/>
  <c r="Q30" i="14"/>
  <c r="R30" i="14"/>
  <c r="R31" i="14"/>
  <c r="Q32" i="14"/>
  <c r="R32" i="14"/>
  <c r="Q33" i="14"/>
  <c r="R33" i="14"/>
  <c r="Q34" i="14"/>
  <c r="R34" i="14"/>
  <c r="Q35" i="14"/>
  <c r="R35" i="14"/>
  <c r="Q36" i="14"/>
  <c r="R36" i="14"/>
  <c r="Q37" i="14"/>
  <c r="R37" i="14"/>
  <c r="Q38" i="14"/>
  <c r="R38" i="14"/>
  <c r="Q39" i="14"/>
  <c r="R39" i="14"/>
  <c r="Q40" i="14"/>
  <c r="R40" i="14"/>
  <c r="Q41" i="14"/>
  <c r="R41" i="14"/>
  <c r="Q42" i="14"/>
  <c r="R42" i="14"/>
  <c r="Q43" i="14"/>
  <c r="R43" i="14"/>
  <c r="Q44" i="14"/>
  <c r="R44" i="14"/>
  <c r="Q45" i="14"/>
  <c r="R45" i="14"/>
  <c r="Q46" i="14"/>
  <c r="R46" i="14"/>
  <c r="Q47" i="14"/>
  <c r="R47" i="14"/>
  <c r="Q48" i="14"/>
  <c r="R48" i="14"/>
  <c r="Q49" i="14"/>
  <c r="R49" i="14"/>
  <c r="Q50" i="14"/>
  <c r="R50" i="14"/>
  <c r="Q51" i="14"/>
  <c r="R51" i="14"/>
  <c r="Q52" i="14"/>
  <c r="R52" i="14"/>
  <c r="Q53" i="14"/>
  <c r="R53" i="14"/>
  <c r="Q54" i="14"/>
  <c r="R54" i="14"/>
  <c r="Q83" i="14"/>
  <c r="R83" i="14"/>
  <c r="Q16" i="15"/>
  <c r="R16" i="15"/>
  <c r="Q17" i="15"/>
  <c r="R17" i="15"/>
  <c r="Q18" i="15"/>
  <c r="R18" i="15"/>
  <c r="Q19" i="15"/>
  <c r="R19" i="15"/>
  <c r="Q20" i="15"/>
  <c r="R20" i="15"/>
  <c r="Q21" i="15"/>
  <c r="R21" i="15"/>
  <c r="Q22" i="15"/>
  <c r="R22" i="15"/>
  <c r="Q23" i="15"/>
  <c r="R23" i="15"/>
  <c r="Q24" i="15"/>
  <c r="R24" i="15"/>
  <c r="Q25" i="15"/>
  <c r="R25" i="15"/>
  <c r="Q26" i="15"/>
  <c r="R26" i="15"/>
  <c r="Q27" i="15"/>
  <c r="R27" i="15"/>
  <c r="Q28" i="15"/>
  <c r="R28" i="15"/>
  <c r="Q29" i="15"/>
  <c r="R29" i="15"/>
  <c r="Q30" i="15"/>
  <c r="R30" i="15"/>
  <c r="Q31" i="15"/>
  <c r="R31" i="15"/>
  <c r="Q32" i="15"/>
  <c r="R32" i="15"/>
  <c r="Q33" i="15"/>
  <c r="R33" i="15"/>
  <c r="Q34" i="15"/>
  <c r="R34" i="15"/>
  <c r="Q35" i="15"/>
  <c r="R35" i="15"/>
  <c r="Q36" i="15"/>
  <c r="R36" i="15"/>
  <c r="Q37" i="15"/>
  <c r="R37" i="15"/>
  <c r="Q38" i="15"/>
  <c r="R38" i="15"/>
  <c r="Q39" i="15"/>
  <c r="R39" i="15"/>
  <c r="Q40" i="15"/>
  <c r="R40" i="15"/>
  <c r="Q41" i="15"/>
  <c r="R41" i="15"/>
  <c r="Q42" i="15"/>
  <c r="R42" i="15"/>
  <c r="Q43" i="15"/>
  <c r="R43" i="15"/>
  <c r="Q44" i="15"/>
  <c r="R44" i="15"/>
  <c r="Q45" i="15"/>
  <c r="R45" i="15"/>
  <c r="Q46" i="15"/>
  <c r="R46" i="15"/>
  <c r="Q47" i="15"/>
  <c r="R47" i="15"/>
  <c r="Q48" i="15"/>
  <c r="R48" i="15"/>
  <c r="Q49" i="15"/>
  <c r="R49" i="15"/>
  <c r="Q50" i="15"/>
  <c r="R50" i="15"/>
  <c r="Q51" i="15"/>
  <c r="R51" i="15"/>
  <c r="Q52" i="15"/>
  <c r="R52" i="15"/>
  <c r="Q53" i="15"/>
  <c r="R53" i="15"/>
  <c r="Q54" i="15"/>
  <c r="R54" i="15"/>
  <c r="Q83" i="15"/>
  <c r="R83" i="15"/>
  <c r="Q16" i="16"/>
  <c r="R16" i="16"/>
  <c r="Q17" i="16"/>
  <c r="R17" i="16"/>
  <c r="Q18" i="16"/>
  <c r="R18" i="16"/>
  <c r="R19" i="16"/>
  <c r="Q20" i="16"/>
  <c r="R20" i="16"/>
  <c r="Q21" i="16"/>
  <c r="R21" i="16"/>
  <c r="R22" i="16"/>
  <c r="Q23" i="16"/>
  <c r="R23" i="16"/>
  <c r="Q24" i="16"/>
  <c r="R24" i="16"/>
  <c r="Q25" i="16"/>
  <c r="R25" i="16"/>
  <c r="Q26" i="16"/>
  <c r="R26" i="16"/>
  <c r="Q27" i="16"/>
  <c r="R27" i="16"/>
  <c r="Q28" i="16"/>
  <c r="R28" i="16"/>
  <c r="Q29" i="16"/>
  <c r="R29" i="16"/>
  <c r="Q30" i="16"/>
  <c r="R30" i="16"/>
  <c r="R31" i="16"/>
  <c r="R32" i="16"/>
  <c r="Q33" i="16"/>
  <c r="R33" i="16"/>
  <c r="Q34" i="16"/>
  <c r="R34" i="16"/>
  <c r="Q35" i="16"/>
  <c r="R35" i="16"/>
  <c r="Q36" i="16"/>
  <c r="R36" i="16"/>
  <c r="Q37" i="16"/>
  <c r="R37" i="16"/>
  <c r="Q38" i="16"/>
  <c r="R38" i="16"/>
  <c r="Q39" i="16"/>
  <c r="R39" i="16"/>
  <c r="Q40" i="16"/>
  <c r="R40" i="16"/>
  <c r="Q41" i="16"/>
  <c r="R41" i="16"/>
  <c r="Q42" i="16"/>
  <c r="R42" i="16"/>
  <c r="Q43" i="16"/>
  <c r="R43" i="16"/>
  <c r="Q44" i="16"/>
  <c r="R44" i="16"/>
  <c r="Q45" i="16"/>
  <c r="R45" i="16"/>
  <c r="Q46" i="16"/>
  <c r="R46" i="16"/>
  <c r="Q47" i="16"/>
  <c r="R47" i="16"/>
  <c r="Q48" i="16"/>
  <c r="R48" i="16"/>
  <c r="Q49" i="16"/>
  <c r="R49" i="16"/>
  <c r="Q50" i="16"/>
  <c r="R50" i="16"/>
  <c r="Q51" i="16"/>
  <c r="R51" i="16"/>
  <c r="Q52" i="16"/>
  <c r="R52" i="16"/>
  <c r="Q53" i="16"/>
  <c r="R53" i="16"/>
  <c r="Q54" i="16"/>
  <c r="R54" i="16"/>
  <c r="Q83" i="16"/>
  <c r="R83" i="16"/>
  <c r="Q16" i="17"/>
  <c r="R16" i="17"/>
  <c r="Q17" i="17"/>
  <c r="R17" i="17"/>
  <c r="Q18" i="17"/>
  <c r="R18" i="17"/>
  <c r="R19" i="17"/>
  <c r="Q20" i="17"/>
  <c r="R20" i="17"/>
  <c r="R21" i="17"/>
  <c r="R22" i="17"/>
  <c r="Q23" i="17"/>
  <c r="R23" i="17"/>
  <c r="Q24" i="17"/>
  <c r="R24" i="17"/>
  <c r="Q25" i="17"/>
  <c r="R25" i="17"/>
  <c r="Q26" i="17"/>
  <c r="R26" i="17"/>
  <c r="Q27" i="17"/>
  <c r="R27" i="17"/>
  <c r="Q28" i="17"/>
  <c r="R28" i="17"/>
  <c r="Q29" i="17"/>
  <c r="R29" i="17"/>
  <c r="R30" i="17"/>
  <c r="R31" i="17"/>
  <c r="Q32" i="17"/>
  <c r="R32" i="17"/>
  <c r="Q33" i="17"/>
  <c r="R33" i="17"/>
  <c r="Q34" i="17"/>
  <c r="R34" i="17"/>
  <c r="Q35" i="17"/>
  <c r="R35" i="17"/>
  <c r="Q36" i="17"/>
  <c r="R36" i="17"/>
  <c r="Q37" i="17"/>
  <c r="R37" i="17"/>
  <c r="Q38" i="17"/>
  <c r="R38" i="17"/>
  <c r="Q39" i="17"/>
  <c r="R39" i="17"/>
  <c r="Q40" i="17"/>
  <c r="R40" i="17"/>
  <c r="Q41" i="17"/>
  <c r="R41" i="17"/>
  <c r="Q42" i="17"/>
  <c r="R42" i="17"/>
  <c r="Q43" i="17"/>
  <c r="R43" i="17"/>
  <c r="Q44" i="17"/>
  <c r="R44" i="17"/>
  <c r="Q45" i="17"/>
  <c r="R45" i="17"/>
  <c r="Q46" i="17"/>
  <c r="R46" i="17"/>
  <c r="Q47" i="17"/>
  <c r="R47" i="17"/>
  <c r="Q48" i="17"/>
  <c r="R48" i="17"/>
  <c r="Q49" i="17"/>
  <c r="R49" i="17"/>
  <c r="Q50" i="17"/>
  <c r="R50" i="17"/>
  <c r="Q51" i="17"/>
  <c r="R51" i="17"/>
  <c r="Q52" i="17"/>
  <c r="R52" i="17"/>
  <c r="Q53" i="17"/>
  <c r="R53" i="17"/>
  <c r="Q54" i="17"/>
  <c r="R54" i="17"/>
  <c r="Q83" i="17"/>
  <c r="R83" i="17"/>
  <c r="Q16" i="18"/>
  <c r="R16" i="18"/>
  <c r="Q17" i="18"/>
  <c r="R17" i="18"/>
  <c r="Q18" i="18"/>
  <c r="R18" i="18"/>
  <c r="Q19" i="18"/>
  <c r="R19" i="18"/>
  <c r="Q20" i="18"/>
  <c r="R20" i="18"/>
  <c r="Q21" i="18"/>
  <c r="R21" i="18"/>
  <c r="Q22" i="18"/>
  <c r="R22" i="18"/>
  <c r="Q23" i="18"/>
  <c r="R23" i="18"/>
  <c r="Q24" i="18"/>
  <c r="R24" i="18"/>
  <c r="Q25" i="18"/>
  <c r="R25" i="18"/>
  <c r="Q26" i="18"/>
  <c r="R26" i="18"/>
  <c r="Q27" i="18"/>
  <c r="R27" i="18"/>
  <c r="Q28" i="18"/>
  <c r="R28" i="18"/>
  <c r="Q29" i="18"/>
  <c r="R29" i="18"/>
  <c r="Q30" i="18"/>
  <c r="R30" i="18"/>
  <c r="Q31" i="18"/>
  <c r="R31" i="18"/>
  <c r="Q32" i="18"/>
  <c r="R32" i="18"/>
  <c r="Q33" i="18"/>
  <c r="R33" i="18"/>
  <c r="Q34" i="18"/>
  <c r="R34" i="18"/>
  <c r="Q35" i="18"/>
  <c r="R35" i="18"/>
  <c r="Q36" i="18"/>
  <c r="R36" i="18"/>
  <c r="Q37" i="18"/>
  <c r="R37" i="18"/>
  <c r="Q38" i="18"/>
  <c r="R38" i="18"/>
  <c r="Q39" i="18"/>
  <c r="R39" i="18"/>
  <c r="Q40" i="18"/>
  <c r="R40" i="18"/>
  <c r="Q41" i="18"/>
  <c r="R41" i="18"/>
  <c r="Q42" i="18"/>
  <c r="R42" i="18"/>
  <c r="Q43" i="18"/>
  <c r="R43" i="18"/>
  <c r="Q44" i="18"/>
  <c r="R44" i="18"/>
  <c r="Q45" i="18"/>
  <c r="R45" i="18"/>
  <c r="Q46" i="18"/>
  <c r="R46" i="18"/>
  <c r="Q47" i="18"/>
  <c r="R47" i="18"/>
  <c r="Q48" i="18"/>
  <c r="R48" i="18"/>
  <c r="Q49" i="18"/>
  <c r="R49" i="18"/>
  <c r="Q50" i="18"/>
  <c r="R50" i="18"/>
  <c r="Q51" i="18"/>
  <c r="R51" i="18"/>
  <c r="Q52" i="18"/>
  <c r="R52" i="18"/>
  <c r="Q53" i="18"/>
  <c r="R53" i="18"/>
  <c r="Q54" i="18"/>
  <c r="R54" i="18"/>
  <c r="Q83" i="18"/>
  <c r="R83" i="18"/>
  <c r="Q83" i="4"/>
  <c r="R83" i="4"/>
  <c r="R15" i="6"/>
  <c r="R15" i="7"/>
  <c r="R15" i="8"/>
  <c r="R15" i="9"/>
  <c r="R15" i="10"/>
  <c r="R15" i="11"/>
  <c r="R15" i="12"/>
  <c r="R15" i="13"/>
  <c r="R15" i="15"/>
  <c r="R15" i="16"/>
  <c r="R15" i="17"/>
  <c r="R15" i="18"/>
  <c r="Q15" i="6"/>
  <c r="Q15" i="7"/>
  <c r="Q15" i="8"/>
  <c r="Q15" i="9"/>
  <c r="Q15" i="10"/>
  <c r="Q15" i="11"/>
  <c r="Q15" i="12"/>
  <c r="Q15" i="13"/>
  <c r="Q15" i="15"/>
  <c r="Q15" i="16"/>
  <c r="Q15" i="17"/>
  <c r="Q15" i="18"/>
  <c r="T5" i="4"/>
  <c r="T6" i="4"/>
  <c r="T7" i="4"/>
  <c r="T8" i="4"/>
  <c r="T9" i="4"/>
  <c r="T5" i="5"/>
  <c r="T6" i="5"/>
  <c r="T7" i="5"/>
  <c r="T8" i="5"/>
  <c r="T9" i="5"/>
  <c r="T5" i="6"/>
  <c r="T6" i="6"/>
  <c r="T7" i="6"/>
  <c r="T8" i="6"/>
  <c r="T9" i="6"/>
  <c r="T5" i="7"/>
  <c r="T6" i="7"/>
  <c r="T7" i="7"/>
  <c r="T8" i="7"/>
  <c r="T9" i="7"/>
  <c r="T5" i="8"/>
  <c r="T6" i="8"/>
  <c r="T7" i="8"/>
  <c r="T8" i="8"/>
  <c r="T9" i="8"/>
  <c r="T5" i="9"/>
  <c r="T6" i="9"/>
  <c r="T7" i="9"/>
  <c r="T8" i="9"/>
  <c r="T9" i="9"/>
  <c r="T5" i="10"/>
  <c r="T6" i="10"/>
  <c r="T7" i="10"/>
  <c r="T8" i="10"/>
  <c r="T9" i="10"/>
  <c r="T5" i="11"/>
  <c r="T6" i="11"/>
  <c r="T7" i="11"/>
  <c r="T8" i="11"/>
  <c r="T9" i="11"/>
  <c r="T5" i="12"/>
  <c r="T6" i="12"/>
  <c r="T7" i="12"/>
  <c r="T8" i="12"/>
  <c r="T9" i="12"/>
  <c r="T5" i="13"/>
  <c r="T6" i="13"/>
  <c r="T7" i="13"/>
  <c r="T8" i="13"/>
  <c r="T9" i="13"/>
  <c r="T5" i="14"/>
  <c r="T6" i="14"/>
  <c r="T7" i="14"/>
  <c r="T8" i="14"/>
  <c r="T9" i="14"/>
  <c r="T5" i="15"/>
  <c r="T6" i="15"/>
  <c r="T7" i="15"/>
  <c r="T8" i="15"/>
  <c r="T9" i="15"/>
  <c r="T5" i="16"/>
  <c r="T6" i="16"/>
  <c r="T7" i="16"/>
  <c r="T8" i="16"/>
  <c r="T9" i="16"/>
  <c r="T5" i="17"/>
  <c r="T6" i="17"/>
  <c r="T7" i="17"/>
  <c r="T8" i="17"/>
  <c r="T9" i="17"/>
  <c r="T5" i="18"/>
  <c r="T6" i="18"/>
  <c r="T7" i="18"/>
  <c r="T8" i="18"/>
  <c r="T9" i="18"/>
  <c r="T3" i="4"/>
  <c r="T3" i="5"/>
  <c r="T3" i="6"/>
  <c r="T3" i="7"/>
  <c r="T3" i="8"/>
  <c r="T3" i="9"/>
  <c r="T3" i="10"/>
  <c r="T3" i="11"/>
  <c r="T3" i="12"/>
  <c r="T3" i="13"/>
  <c r="T3" i="14"/>
  <c r="T3" i="15"/>
  <c r="T3" i="16"/>
  <c r="T3" i="17"/>
  <c r="T3" i="18"/>
  <c r="S4" i="4"/>
  <c r="S5" i="4"/>
  <c r="S6" i="4"/>
  <c r="S7" i="4"/>
  <c r="S8" i="4"/>
  <c r="S9" i="4"/>
  <c r="S4" i="5"/>
  <c r="S5" i="5"/>
  <c r="S6" i="5"/>
  <c r="S7" i="5"/>
  <c r="S8" i="5"/>
  <c r="S9" i="5"/>
  <c r="S4" i="6"/>
  <c r="S5" i="6"/>
  <c r="S6" i="6"/>
  <c r="S7" i="6"/>
  <c r="S8" i="6"/>
  <c r="S9" i="6"/>
  <c r="S4" i="7"/>
  <c r="S5" i="7"/>
  <c r="S6" i="7"/>
  <c r="S7" i="7"/>
  <c r="S8" i="7"/>
  <c r="S9" i="7"/>
  <c r="S4" i="8"/>
  <c r="S5" i="8"/>
  <c r="S6" i="8"/>
  <c r="S7" i="8"/>
  <c r="S8" i="8"/>
  <c r="S9" i="8"/>
  <c r="S4" i="9"/>
  <c r="S5" i="9"/>
  <c r="S6" i="9"/>
  <c r="S7" i="9"/>
  <c r="S8" i="9"/>
  <c r="S9" i="9"/>
  <c r="S4" i="10"/>
  <c r="S5" i="10"/>
  <c r="S6" i="10"/>
  <c r="S7" i="10"/>
  <c r="S8" i="10"/>
  <c r="S9" i="10"/>
  <c r="S4" i="11"/>
  <c r="S5" i="11"/>
  <c r="S6" i="11"/>
  <c r="S7" i="11"/>
  <c r="S8" i="11"/>
  <c r="S9" i="11"/>
  <c r="S4" i="12"/>
  <c r="S5" i="12"/>
  <c r="S6" i="12"/>
  <c r="S7" i="12"/>
  <c r="S8" i="12"/>
  <c r="S9" i="12"/>
  <c r="S4" i="13"/>
  <c r="S5" i="13"/>
  <c r="S6" i="13"/>
  <c r="S7" i="13"/>
  <c r="S8" i="13"/>
  <c r="S9" i="13"/>
  <c r="S4" i="14"/>
  <c r="S5" i="14"/>
  <c r="S6" i="14"/>
  <c r="S7" i="14"/>
  <c r="S8" i="14"/>
  <c r="S9" i="14"/>
  <c r="S4" i="15"/>
  <c r="S5" i="15"/>
  <c r="S6" i="15"/>
  <c r="S7" i="15"/>
  <c r="S8" i="15"/>
  <c r="S9" i="15"/>
  <c r="S4" i="16"/>
  <c r="S5" i="16"/>
  <c r="S6" i="16"/>
  <c r="S7" i="16"/>
  <c r="S8" i="16"/>
  <c r="S9" i="16"/>
  <c r="S4" i="17"/>
  <c r="S5" i="17"/>
  <c r="S6" i="17"/>
  <c r="S7" i="17"/>
  <c r="S8" i="17"/>
  <c r="S9" i="17"/>
  <c r="S4" i="18"/>
  <c r="S5" i="18"/>
  <c r="S6" i="18"/>
  <c r="S7" i="18"/>
  <c r="S8" i="18"/>
  <c r="S9" i="18"/>
  <c r="R4" i="4"/>
  <c r="R5" i="4"/>
  <c r="R6" i="4"/>
  <c r="R7" i="4"/>
  <c r="R8" i="4"/>
  <c r="R4" i="5"/>
  <c r="R5" i="5"/>
  <c r="R6" i="5"/>
  <c r="R7" i="5"/>
  <c r="R8" i="5"/>
  <c r="R4" i="6"/>
  <c r="R5" i="6"/>
  <c r="R6" i="6"/>
  <c r="R7" i="6"/>
  <c r="R8" i="6"/>
  <c r="R4" i="7"/>
  <c r="R5" i="7"/>
  <c r="R6" i="7"/>
  <c r="R7" i="7"/>
  <c r="R8" i="7"/>
  <c r="R4" i="8"/>
  <c r="R5" i="8"/>
  <c r="R6" i="8"/>
  <c r="R7" i="8"/>
  <c r="R8" i="8"/>
  <c r="R4" i="9"/>
  <c r="R5" i="9"/>
  <c r="R6" i="9"/>
  <c r="R7" i="9"/>
  <c r="R8" i="9"/>
  <c r="R4" i="10"/>
  <c r="R5" i="10"/>
  <c r="R6" i="10"/>
  <c r="R7" i="10"/>
  <c r="R8" i="10"/>
  <c r="R4" i="11"/>
  <c r="R5" i="11"/>
  <c r="R6" i="11"/>
  <c r="R7" i="11"/>
  <c r="R8" i="11"/>
  <c r="R4" i="12"/>
  <c r="R5" i="12"/>
  <c r="R6" i="12"/>
  <c r="R7" i="12"/>
  <c r="R8" i="12"/>
  <c r="R4" i="13"/>
  <c r="R5" i="13"/>
  <c r="R6" i="13"/>
  <c r="R7" i="13"/>
  <c r="R8" i="13"/>
  <c r="R4" i="14"/>
  <c r="R5" i="14"/>
  <c r="R6" i="14"/>
  <c r="R7" i="14"/>
  <c r="R8" i="14"/>
  <c r="R4" i="15"/>
  <c r="R5" i="15"/>
  <c r="R6" i="15"/>
  <c r="R7" i="15"/>
  <c r="R8" i="15"/>
  <c r="R4" i="16"/>
  <c r="R5" i="16"/>
  <c r="R6" i="16"/>
  <c r="R7" i="16"/>
  <c r="R8" i="16"/>
  <c r="R4" i="17"/>
  <c r="R5" i="17"/>
  <c r="R6" i="17"/>
  <c r="R7" i="17"/>
  <c r="R8" i="17"/>
  <c r="R4" i="18"/>
  <c r="R5" i="18"/>
  <c r="R6" i="18"/>
  <c r="R7" i="18"/>
  <c r="R8" i="18"/>
  <c r="T2" i="4"/>
  <c r="T2" i="5"/>
  <c r="T2" i="6"/>
  <c r="T2" i="7"/>
  <c r="T2" i="8"/>
  <c r="T2" i="9"/>
  <c r="T2" i="10"/>
  <c r="T2" i="11"/>
  <c r="T2" i="12"/>
  <c r="T2" i="13"/>
  <c r="T2" i="14"/>
  <c r="T2" i="15"/>
  <c r="T2" i="16"/>
  <c r="T2" i="17"/>
  <c r="T2" i="18"/>
  <c r="J20" i="2"/>
  <c r="E18" i="2"/>
  <c r="T4" i="5"/>
  <c r="F18" i="2" l="1"/>
  <c r="T10" i="13" s="1"/>
  <c r="T11" i="4"/>
  <c r="T11" i="6"/>
  <c r="T11" i="8"/>
  <c r="T11" i="10"/>
  <c r="T11" i="12"/>
  <c r="T11" i="14"/>
  <c r="T11" i="16"/>
  <c r="T11" i="18"/>
  <c r="T11" i="15"/>
  <c r="T11" i="11"/>
  <c r="T11" i="7"/>
  <c r="T11" i="17"/>
  <c r="T11" i="13"/>
  <c r="T11" i="9"/>
  <c r="T11" i="5"/>
  <c r="T4" i="18"/>
  <c r="T4" i="16"/>
  <c r="T4" i="14"/>
  <c r="T4" i="12"/>
  <c r="T4" i="10"/>
  <c r="T4" i="8"/>
  <c r="T4" i="6"/>
  <c r="T4" i="4"/>
  <c r="T4" i="17"/>
  <c r="T4" i="15"/>
  <c r="T4" i="13"/>
  <c r="T4" i="11"/>
  <c r="T4" i="9"/>
  <c r="T4" i="7"/>
  <c r="F15" i="4"/>
  <c r="T10" i="14" l="1"/>
  <c r="T10" i="11"/>
  <c r="T10" i="15"/>
  <c r="T10" i="4"/>
  <c r="T10" i="16"/>
  <c r="T10" i="5"/>
  <c r="T10" i="17"/>
  <c r="T10" i="8"/>
  <c r="T10" i="6"/>
  <c r="T10" i="9"/>
  <c r="T10" i="18"/>
  <c r="T10" i="12"/>
  <c r="T10" i="7"/>
  <c r="T10" i="10"/>
  <c r="K14" i="2"/>
  <c r="I14" i="2"/>
  <c r="N447" i="34" l="1"/>
  <c r="E2" i="7"/>
  <c r="O15" i="4" l="1"/>
  <c r="P15" i="4" s="1"/>
  <c r="L49" i="3"/>
  <c r="K49" i="3"/>
  <c r="J49" i="3"/>
  <c r="F83" i="18"/>
  <c r="F54" i="18"/>
  <c r="F53" i="18"/>
  <c r="F52" i="18"/>
  <c r="F51" i="18"/>
  <c r="F50" i="18"/>
  <c r="F49" i="18"/>
  <c r="F48" i="18"/>
  <c r="F47" i="18"/>
  <c r="F46" i="18"/>
  <c r="F45" i="18"/>
  <c r="F44" i="18"/>
  <c r="F43" i="18"/>
  <c r="F42" i="18"/>
  <c r="F41" i="18"/>
  <c r="F40" i="18"/>
  <c r="F39" i="18"/>
  <c r="F38" i="18"/>
  <c r="F37" i="18"/>
  <c r="F36" i="18"/>
  <c r="F35" i="18"/>
  <c r="F34" i="18"/>
  <c r="F33" i="18"/>
  <c r="F32" i="18"/>
  <c r="F31" i="18"/>
  <c r="F30" i="18"/>
  <c r="F29" i="18"/>
  <c r="F28" i="18"/>
  <c r="F27" i="18"/>
  <c r="F26" i="18"/>
  <c r="F25" i="18"/>
  <c r="F24" i="18"/>
  <c r="F23" i="18"/>
  <c r="F22" i="18"/>
  <c r="F21" i="18"/>
  <c r="F20" i="18"/>
  <c r="F19" i="18"/>
  <c r="F18" i="18"/>
  <c r="F17" i="18"/>
  <c r="F16" i="18"/>
  <c r="F15" i="18"/>
  <c r="F83" i="17"/>
  <c r="F54" i="17"/>
  <c r="F53" i="17"/>
  <c r="F52" i="17"/>
  <c r="F51" i="17"/>
  <c r="F50" i="17"/>
  <c r="F49" i="17"/>
  <c r="F48" i="17"/>
  <c r="F47" i="17"/>
  <c r="F46" i="17"/>
  <c r="F45" i="17"/>
  <c r="F44" i="17"/>
  <c r="F43" i="17"/>
  <c r="F42" i="17"/>
  <c r="F41" i="17"/>
  <c r="F40" i="17"/>
  <c r="F39" i="17"/>
  <c r="F38" i="17"/>
  <c r="F37" i="17"/>
  <c r="F36" i="17"/>
  <c r="F35" i="17"/>
  <c r="F34" i="17"/>
  <c r="F33" i="17"/>
  <c r="F32" i="17"/>
  <c r="F31" i="17"/>
  <c r="Q31" i="17" s="1"/>
  <c r="F30" i="17"/>
  <c r="Q30" i="17" s="1"/>
  <c r="F29" i="17"/>
  <c r="F28" i="17"/>
  <c r="F27" i="17"/>
  <c r="F26" i="17"/>
  <c r="F25" i="17"/>
  <c r="F24" i="17"/>
  <c r="F23" i="17"/>
  <c r="F22" i="17"/>
  <c r="Q22" i="17" s="1"/>
  <c r="F21" i="17"/>
  <c r="Q21" i="17" s="1"/>
  <c r="F20" i="17"/>
  <c r="F19" i="17"/>
  <c r="Q19" i="17" s="1"/>
  <c r="F18" i="17"/>
  <c r="F17" i="17"/>
  <c r="F16" i="17"/>
  <c r="F15" i="17"/>
  <c r="F83" i="16"/>
  <c r="F54" i="16"/>
  <c r="F53" i="16"/>
  <c r="F52" i="16"/>
  <c r="F51" i="16"/>
  <c r="F50" i="16"/>
  <c r="F49" i="16"/>
  <c r="F48" i="16"/>
  <c r="F47" i="16"/>
  <c r="F46" i="16"/>
  <c r="F45" i="16"/>
  <c r="F44" i="16"/>
  <c r="F43" i="16"/>
  <c r="F42" i="16"/>
  <c r="F41" i="16"/>
  <c r="F40" i="16"/>
  <c r="F39" i="16"/>
  <c r="F38" i="16"/>
  <c r="F37" i="16"/>
  <c r="F36" i="16"/>
  <c r="F35" i="16"/>
  <c r="F34" i="16"/>
  <c r="F33" i="16"/>
  <c r="F32" i="16"/>
  <c r="Q32" i="16" s="1"/>
  <c r="F31" i="16"/>
  <c r="Q31" i="16" s="1"/>
  <c r="F30" i="16"/>
  <c r="F29" i="16"/>
  <c r="F28" i="16"/>
  <c r="F27" i="16"/>
  <c r="F26" i="16"/>
  <c r="F25" i="16"/>
  <c r="F24" i="16"/>
  <c r="F23" i="16"/>
  <c r="F22" i="16"/>
  <c r="Q22" i="16" s="1"/>
  <c r="F21" i="16"/>
  <c r="F20" i="16"/>
  <c r="F19" i="16"/>
  <c r="Q19" i="16" s="1"/>
  <c r="F18" i="16"/>
  <c r="F17" i="16"/>
  <c r="F16" i="16"/>
  <c r="F15" i="16"/>
  <c r="F83" i="15"/>
  <c r="F54" i="15"/>
  <c r="F53" i="15"/>
  <c r="F52" i="15"/>
  <c r="F51" i="15"/>
  <c r="F50" i="15"/>
  <c r="F49" i="15"/>
  <c r="F48" i="15"/>
  <c r="F47" i="15"/>
  <c r="F46" i="15"/>
  <c r="F45" i="15"/>
  <c r="F44" i="15"/>
  <c r="F43" i="15"/>
  <c r="F42" i="15"/>
  <c r="F41" i="15"/>
  <c r="F40" i="15"/>
  <c r="F39" i="15"/>
  <c r="F38" i="15"/>
  <c r="F37" i="15"/>
  <c r="F36" i="15"/>
  <c r="F35" i="15"/>
  <c r="F34" i="15"/>
  <c r="F33" i="15"/>
  <c r="F32" i="15"/>
  <c r="F31" i="15"/>
  <c r="F30" i="15"/>
  <c r="F29" i="15"/>
  <c r="F28" i="15"/>
  <c r="F27" i="15"/>
  <c r="F26" i="15"/>
  <c r="F25" i="15"/>
  <c r="F24" i="15"/>
  <c r="F23" i="15"/>
  <c r="F22" i="15"/>
  <c r="F21" i="15"/>
  <c r="F20" i="15"/>
  <c r="F19" i="15"/>
  <c r="F18" i="15"/>
  <c r="F17" i="15"/>
  <c r="F16" i="15"/>
  <c r="F15" i="15"/>
  <c r="F83" i="14"/>
  <c r="F54" i="14"/>
  <c r="F53" i="14"/>
  <c r="F52" i="14"/>
  <c r="F51" i="14"/>
  <c r="F50" i="14"/>
  <c r="F49" i="14"/>
  <c r="F48" i="14"/>
  <c r="F47" i="14"/>
  <c r="F46" i="14"/>
  <c r="F45" i="14"/>
  <c r="F44" i="14"/>
  <c r="F43" i="14"/>
  <c r="F42" i="14"/>
  <c r="F41" i="14"/>
  <c r="F40" i="14"/>
  <c r="F39" i="14"/>
  <c r="F38" i="14"/>
  <c r="F37" i="14"/>
  <c r="F36" i="14"/>
  <c r="F35" i="14"/>
  <c r="F34" i="14"/>
  <c r="F33" i="14"/>
  <c r="F32" i="14"/>
  <c r="F31" i="14"/>
  <c r="Q31" i="14" s="1"/>
  <c r="F30" i="14"/>
  <c r="F29" i="14"/>
  <c r="F28" i="14"/>
  <c r="Q28" i="14" s="1"/>
  <c r="F27" i="14"/>
  <c r="F26" i="14"/>
  <c r="F25" i="14"/>
  <c r="F24" i="14"/>
  <c r="F23" i="14"/>
  <c r="F22" i="14"/>
  <c r="F21" i="14"/>
  <c r="F20" i="14"/>
  <c r="F19" i="14"/>
  <c r="F18" i="14"/>
  <c r="F17" i="14"/>
  <c r="F16" i="14"/>
  <c r="F15" i="14"/>
  <c r="F83" i="13"/>
  <c r="F54" i="13"/>
  <c r="F53" i="13"/>
  <c r="F52" i="13"/>
  <c r="F51" i="13"/>
  <c r="F50" i="13"/>
  <c r="F49" i="13"/>
  <c r="F48" i="13"/>
  <c r="F47" i="13"/>
  <c r="F46" i="13"/>
  <c r="F45" i="13"/>
  <c r="F44" i="13"/>
  <c r="F43" i="13"/>
  <c r="F42" i="13"/>
  <c r="F41" i="13"/>
  <c r="F40" i="13"/>
  <c r="F39" i="13"/>
  <c r="F38" i="13"/>
  <c r="F37" i="13"/>
  <c r="F36" i="13"/>
  <c r="F35" i="13"/>
  <c r="F34" i="13"/>
  <c r="F33" i="13"/>
  <c r="F32" i="13"/>
  <c r="F31" i="13"/>
  <c r="Q31" i="13" s="1"/>
  <c r="F30" i="13"/>
  <c r="F29" i="13"/>
  <c r="F28" i="13"/>
  <c r="Q28" i="13" s="1"/>
  <c r="F27" i="13"/>
  <c r="F26" i="13"/>
  <c r="F25" i="13"/>
  <c r="F24" i="13"/>
  <c r="F23" i="13"/>
  <c r="F22" i="13"/>
  <c r="Q22" i="13" s="1"/>
  <c r="F21" i="13"/>
  <c r="F20" i="13"/>
  <c r="F19" i="13"/>
  <c r="F18" i="13"/>
  <c r="F17" i="13"/>
  <c r="Q17" i="13" s="1"/>
  <c r="F16" i="13"/>
  <c r="F15" i="13"/>
  <c r="F51" i="10"/>
  <c r="F83" i="12"/>
  <c r="F54" i="12"/>
  <c r="F53" i="12"/>
  <c r="F52" i="12"/>
  <c r="F51" i="12"/>
  <c r="F50" i="12"/>
  <c r="F49" i="12"/>
  <c r="F48" i="12"/>
  <c r="F47" i="12"/>
  <c r="F46" i="12"/>
  <c r="F45" i="12"/>
  <c r="F44" i="12"/>
  <c r="F43" i="12"/>
  <c r="F42" i="12"/>
  <c r="F41" i="12"/>
  <c r="F40" i="12"/>
  <c r="F39" i="12"/>
  <c r="F38" i="12"/>
  <c r="F37" i="12"/>
  <c r="F36" i="12"/>
  <c r="F35" i="12"/>
  <c r="F34" i="12"/>
  <c r="F33" i="12"/>
  <c r="F32" i="12"/>
  <c r="F31" i="12"/>
  <c r="F30" i="12"/>
  <c r="F29" i="12"/>
  <c r="F28" i="12"/>
  <c r="F27" i="12"/>
  <c r="F26" i="12"/>
  <c r="F25" i="12"/>
  <c r="F24" i="12"/>
  <c r="F23" i="12"/>
  <c r="F22" i="12"/>
  <c r="F21" i="12"/>
  <c r="F20" i="12"/>
  <c r="F19" i="12"/>
  <c r="F18" i="12"/>
  <c r="F17" i="12"/>
  <c r="F16" i="12"/>
  <c r="F15" i="12"/>
  <c r="F83" i="11"/>
  <c r="F54" i="11"/>
  <c r="F53" i="11"/>
  <c r="F52" i="11"/>
  <c r="F51" i="11"/>
  <c r="F50" i="11"/>
  <c r="F49" i="11"/>
  <c r="F48" i="11"/>
  <c r="F47" i="11"/>
  <c r="F46" i="11"/>
  <c r="F45" i="11"/>
  <c r="F44" i="11"/>
  <c r="F43" i="11"/>
  <c r="F42" i="11"/>
  <c r="F41" i="11"/>
  <c r="F40" i="11"/>
  <c r="F39" i="11"/>
  <c r="F38" i="11"/>
  <c r="F37" i="11"/>
  <c r="F36" i="11"/>
  <c r="F35" i="11"/>
  <c r="F34" i="11"/>
  <c r="F33" i="11"/>
  <c r="F32" i="11"/>
  <c r="F31" i="11"/>
  <c r="F30" i="11"/>
  <c r="F29" i="11"/>
  <c r="F28" i="11"/>
  <c r="F27" i="11"/>
  <c r="F26" i="11"/>
  <c r="F25" i="11"/>
  <c r="F24" i="11"/>
  <c r="F23" i="11"/>
  <c r="F22" i="11"/>
  <c r="F21" i="11"/>
  <c r="F20" i="11"/>
  <c r="F19" i="11"/>
  <c r="F18" i="11"/>
  <c r="F17" i="11"/>
  <c r="F16" i="11"/>
  <c r="F15" i="11"/>
  <c r="F83" i="10"/>
  <c r="F54" i="10"/>
  <c r="F53" i="10"/>
  <c r="F52"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83" i="9"/>
  <c r="F54" i="9"/>
  <c r="F53" i="9"/>
  <c r="F52" i="9"/>
  <c r="F51" i="9"/>
  <c r="F50" i="9"/>
  <c r="F49" i="9"/>
  <c r="F48" i="9"/>
  <c r="F47" i="9"/>
  <c r="F46" i="9"/>
  <c r="F45" i="9"/>
  <c r="F44" i="9"/>
  <c r="F43" i="9"/>
  <c r="F42" i="9"/>
  <c r="F41" i="9"/>
  <c r="F40" i="9"/>
  <c r="F39" i="9"/>
  <c r="F38" i="9"/>
  <c r="F37" i="9"/>
  <c r="F36" i="9"/>
  <c r="F35" i="9"/>
  <c r="F34" i="9"/>
  <c r="F33" i="9"/>
  <c r="F32" i="9"/>
  <c r="F31" i="9"/>
  <c r="F30" i="9"/>
  <c r="F29" i="9"/>
  <c r="F28" i="9"/>
  <c r="F27" i="9"/>
  <c r="F26" i="9"/>
  <c r="F25" i="9"/>
  <c r="F24" i="9"/>
  <c r="F23" i="9"/>
  <c r="F22" i="9"/>
  <c r="F21" i="9"/>
  <c r="F20" i="9"/>
  <c r="F19" i="9"/>
  <c r="F18" i="9"/>
  <c r="F17" i="9"/>
  <c r="F16" i="9"/>
  <c r="F15" i="9"/>
  <c r="F83"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83" i="7"/>
  <c r="F54" i="7"/>
  <c r="F53" i="7"/>
  <c r="F52" i="7"/>
  <c r="F51" i="7"/>
  <c r="F50" i="7"/>
  <c r="F49" i="7"/>
  <c r="F48" i="7"/>
  <c r="F47" i="7"/>
  <c r="F46" i="7"/>
  <c r="F45" i="7"/>
  <c r="F44" i="7"/>
  <c r="F43" i="7"/>
  <c r="F42" i="7"/>
  <c r="F41" i="7"/>
  <c r="F40" i="7"/>
  <c r="F39" i="7"/>
  <c r="F38" i="7"/>
  <c r="F37" i="7"/>
  <c r="F36" i="7"/>
  <c r="F35" i="7"/>
  <c r="F34" i="7"/>
  <c r="F33" i="7"/>
  <c r="F32" i="7"/>
  <c r="F31" i="7"/>
  <c r="F30" i="7"/>
  <c r="F29" i="7"/>
  <c r="F28" i="7"/>
  <c r="F27" i="7"/>
  <c r="F26" i="7"/>
  <c r="F25" i="7"/>
  <c r="F24" i="7"/>
  <c r="F23" i="7"/>
  <c r="F22" i="7"/>
  <c r="F21" i="7"/>
  <c r="F20" i="7"/>
  <c r="F19" i="7"/>
  <c r="F18" i="7"/>
  <c r="F17" i="7"/>
  <c r="F16" i="7"/>
  <c r="F15" i="7"/>
  <c r="F32" i="6"/>
  <c r="F31" i="6"/>
  <c r="F30" i="6"/>
  <c r="F29" i="6"/>
  <c r="F28" i="6"/>
  <c r="F27" i="6"/>
  <c r="F26" i="6"/>
  <c r="F25" i="6"/>
  <c r="F24" i="6"/>
  <c r="F23" i="6"/>
  <c r="F22" i="6"/>
  <c r="F21" i="6"/>
  <c r="F20" i="6"/>
  <c r="F19" i="6"/>
  <c r="F18" i="6"/>
  <c r="F17" i="6"/>
  <c r="F16" i="6"/>
  <c r="F15" i="6"/>
  <c r="F83" i="5"/>
  <c r="F54" i="5"/>
  <c r="F53" i="5"/>
  <c r="F52" i="5"/>
  <c r="F51" i="5"/>
  <c r="F50" i="5"/>
  <c r="F49" i="5"/>
  <c r="F48" i="5"/>
  <c r="F47" i="5"/>
  <c r="F46" i="5"/>
  <c r="F45" i="5"/>
  <c r="F44" i="5"/>
  <c r="F43" i="5"/>
  <c r="F42" i="5"/>
  <c r="F41" i="5"/>
  <c r="F40" i="5"/>
  <c r="F39" i="5"/>
  <c r="F38" i="5"/>
  <c r="F37" i="5"/>
  <c r="F36" i="5"/>
  <c r="F35" i="5"/>
  <c r="F34" i="5"/>
  <c r="F33" i="5"/>
  <c r="F32" i="5"/>
  <c r="F31" i="5"/>
  <c r="F30" i="5"/>
  <c r="F29" i="5"/>
  <c r="F28" i="5"/>
  <c r="F27" i="5"/>
  <c r="F26" i="5"/>
  <c r="F25" i="5"/>
  <c r="F24" i="5"/>
  <c r="F23" i="5"/>
  <c r="F22" i="5"/>
  <c r="F21" i="5"/>
  <c r="F20" i="5"/>
  <c r="F19" i="5"/>
  <c r="F18" i="5"/>
  <c r="F17" i="5"/>
  <c r="F16" i="5"/>
  <c r="F15" i="5"/>
  <c r="F54" i="4"/>
  <c r="F53" i="4"/>
  <c r="F52" i="4"/>
  <c r="F51" i="4"/>
  <c r="F50" i="4"/>
  <c r="F49" i="4"/>
  <c r="F48" i="4"/>
  <c r="F47" i="4"/>
  <c r="F46" i="4"/>
  <c r="F45" i="4"/>
  <c r="F44" i="4"/>
  <c r="F43" i="4"/>
  <c r="F42" i="4"/>
  <c r="F41" i="4"/>
  <c r="F40" i="4"/>
  <c r="F39" i="4"/>
  <c r="F38" i="4"/>
  <c r="F37" i="4"/>
  <c r="F36" i="4"/>
  <c r="F35" i="4"/>
  <c r="F34" i="4"/>
  <c r="F33" i="4"/>
  <c r="F32" i="4"/>
  <c r="F31" i="4"/>
  <c r="F30" i="4"/>
  <c r="F29" i="4"/>
  <c r="F28" i="4"/>
  <c r="F27" i="4"/>
  <c r="F26" i="4"/>
  <c r="F25" i="4"/>
  <c r="F24" i="4"/>
  <c r="F23" i="4"/>
  <c r="F22" i="4"/>
  <c r="F21" i="4"/>
  <c r="F20" i="4"/>
  <c r="F19" i="4"/>
  <c r="F18" i="4"/>
  <c r="F17" i="4"/>
  <c r="F16" i="4"/>
  <c r="R3" i="18"/>
  <c r="S34" i="19"/>
  <c r="R34" i="19"/>
  <c r="H34" i="19"/>
  <c r="O17" i="4"/>
  <c r="P17" i="4" s="1"/>
  <c r="O16" i="4"/>
  <c r="P16" i="4" s="1"/>
  <c r="L48" i="3"/>
  <c r="D2" i="3"/>
  <c r="G1" i="34" s="1"/>
  <c r="E2" i="4"/>
  <c r="D3" i="3"/>
  <c r="R2" i="4"/>
  <c r="S2" i="4"/>
  <c r="R3" i="4"/>
  <c r="S3" i="4"/>
  <c r="D4" i="3"/>
  <c r="D5" i="3"/>
  <c r="Z7" i="4"/>
  <c r="AA7" i="4"/>
  <c r="S10" i="8"/>
  <c r="R11" i="4"/>
  <c r="S11" i="4"/>
  <c r="R12" i="4"/>
  <c r="S12" i="4"/>
  <c r="B15" i="4"/>
  <c r="C15" i="4"/>
  <c r="D15" i="4"/>
  <c r="A16" i="4"/>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B16" i="4"/>
  <c r="C16" i="4"/>
  <c r="D16" i="4"/>
  <c r="B17" i="4"/>
  <c r="C17" i="4"/>
  <c r="D17" i="4"/>
  <c r="B18" i="4"/>
  <c r="C18" i="4"/>
  <c r="D18" i="4"/>
  <c r="O18" i="4"/>
  <c r="P18" i="4" s="1"/>
  <c r="B19" i="4"/>
  <c r="C19" i="4"/>
  <c r="D19" i="4"/>
  <c r="O19" i="4"/>
  <c r="P19" i="4" s="1"/>
  <c r="B20" i="4"/>
  <c r="C20" i="4"/>
  <c r="D20" i="4"/>
  <c r="O20" i="4"/>
  <c r="B21" i="4"/>
  <c r="C21" i="4"/>
  <c r="D21" i="4"/>
  <c r="O21" i="4"/>
  <c r="P21" i="4" s="1"/>
  <c r="B22" i="4"/>
  <c r="C22" i="4"/>
  <c r="D22" i="4"/>
  <c r="O22" i="4"/>
  <c r="P22" i="4" s="1"/>
  <c r="B23" i="4"/>
  <c r="C23" i="4"/>
  <c r="D23" i="4"/>
  <c r="O23" i="4"/>
  <c r="B24" i="4"/>
  <c r="C24" i="4"/>
  <c r="D24" i="4"/>
  <c r="O24" i="4"/>
  <c r="B25" i="4"/>
  <c r="C25" i="4"/>
  <c r="D25" i="4"/>
  <c r="O25" i="4"/>
  <c r="P25" i="4" s="1"/>
  <c r="B26" i="4"/>
  <c r="C26" i="4"/>
  <c r="D26" i="4"/>
  <c r="O26" i="4"/>
  <c r="P26" i="4" s="1"/>
  <c r="B27" i="4"/>
  <c r="C27" i="4"/>
  <c r="D27" i="4"/>
  <c r="O27" i="4"/>
  <c r="P27" i="4" s="1"/>
  <c r="B28" i="4"/>
  <c r="C28" i="4"/>
  <c r="D28" i="4"/>
  <c r="O28" i="4"/>
  <c r="P28" i="4" s="1"/>
  <c r="B29" i="4"/>
  <c r="C29" i="4"/>
  <c r="D29" i="4"/>
  <c r="O29" i="4"/>
  <c r="B30" i="4"/>
  <c r="C30" i="4"/>
  <c r="D30" i="4"/>
  <c r="O30" i="4"/>
  <c r="P30" i="4" s="1"/>
  <c r="B31" i="4"/>
  <c r="C31" i="4"/>
  <c r="D31" i="4"/>
  <c r="O31" i="4"/>
  <c r="P31" i="4" s="1"/>
  <c r="B32" i="4"/>
  <c r="C32" i="4"/>
  <c r="D32" i="4"/>
  <c r="O32" i="4"/>
  <c r="B33" i="4"/>
  <c r="C33" i="4"/>
  <c r="D33" i="4"/>
  <c r="O33" i="4"/>
  <c r="P33" i="4" s="1"/>
  <c r="B34" i="4"/>
  <c r="C34" i="4"/>
  <c r="D34" i="4"/>
  <c r="O34" i="4"/>
  <c r="P34" i="4" s="1"/>
  <c r="B35" i="4"/>
  <c r="C35" i="4"/>
  <c r="D35" i="4"/>
  <c r="O35" i="4"/>
  <c r="B36" i="4"/>
  <c r="C36" i="4"/>
  <c r="D36" i="4"/>
  <c r="O36" i="4"/>
  <c r="P36" i="4" s="1"/>
  <c r="B37" i="4"/>
  <c r="C37" i="4"/>
  <c r="D37" i="4"/>
  <c r="O37" i="4"/>
  <c r="P37" i="4" s="1"/>
  <c r="B38" i="4"/>
  <c r="C38" i="4"/>
  <c r="D38" i="4"/>
  <c r="O38" i="4"/>
  <c r="P38" i="4" s="1"/>
  <c r="B39" i="4"/>
  <c r="C39" i="4"/>
  <c r="D39" i="4"/>
  <c r="O39" i="4"/>
  <c r="P39" i="4" s="1"/>
  <c r="B40" i="4"/>
  <c r="C40" i="4"/>
  <c r="D40" i="4"/>
  <c r="O40" i="4"/>
  <c r="P40" i="4" s="1"/>
  <c r="B41" i="4"/>
  <c r="C41" i="4"/>
  <c r="D41" i="4"/>
  <c r="O41" i="4"/>
  <c r="P41" i="4" s="1"/>
  <c r="B42" i="4"/>
  <c r="C42" i="4"/>
  <c r="D42" i="4"/>
  <c r="O42" i="4"/>
  <c r="P42" i="4" s="1"/>
  <c r="B43" i="4"/>
  <c r="C43" i="4"/>
  <c r="D43" i="4"/>
  <c r="O43" i="4"/>
  <c r="P43" i="4" s="1"/>
  <c r="B44" i="4"/>
  <c r="C44" i="4"/>
  <c r="D44" i="4"/>
  <c r="O44" i="4"/>
  <c r="B45" i="4"/>
  <c r="C45" i="4"/>
  <c r="D45" i="4"/>
  <c r="O45" i="4"/>
  <c r="P45" i="4" s="1"/>
  <c r="B46" i="4"/>
  <c r="C46" i="4"/>
  <c r="D46" i="4"/>
  <c r="O46" i="4"/>
  <c r="B47" i="4"/>
  <c r="C47" i="4"/>
  <c r="D47" i="4"/>
  <c r="O47" i="4"/>
  <c r="B48" i="4"/>
  <c r="C48" i="4"/>
  <c r="D48" i="4"/>
  <c r="O48" i="4"/>
  <c r="P48" i="4" s="1"/>
  <c r="B49" i="4"/>
  <c r="C49" i="4"/>
  <c r="D49" i="4"/>
  <c r="O49" i="4"/>
  <c r="P49" i="4" s="1"/>
  <c r="B50" i="4"/>
  <c r="C50" i="4"/>
  <c r="D50" i="4"/>
  <c r="O50" i="4"/>
  <c r="B51" i="4"/>
  <c r="C51" i="4"/>
  <c r="D51" i="4"/>
  <c r="O51" i="4"/>
  <c r="B52" i="4"/>
  <c r="C52" i="4"/>
  <c r="D52" i="4"/>
  <c r="O52" i="4"/>
  <c r="P52" i="4" s="1"/>
  <c r="B53" i="4"/>
  <c r="C53" i="4"/>
  <c r="D53" i="4"/>
  <c r="O53" i="4"/>
  <c r="B54" i="4"/>
  <c r="C54" i="4"/>
  <c r="D54" i="4"/>
  <c r="O54" i="4"/>
  <c r="O83" i="4"/>
  <c r="P83" i="4" s="1"/>
  <c r="L84" i="4"/>
  <c r="S84" i="4"/>
  <c r="T84" i="4"/>
  <c r="U84" i="4"/>
  <c r="X84" i="4"/>
  <c r="Z84" i="4"/>
  <c r="E2" i="13"/>
  <c r="R2" i="13"/>
  <c r="S2" i="13"/>
  <c r="R3" i="13"/>
  <c r="S3" i="13"/>
  <c r="Z7" i="13"/>
  <c r="AA7" i="13"/>
  <c r="R11" i="13"/>
  <c r="S11" i="13"/>
  <c r="R12" i="13"/>
  <c r="S12" i="13"/>
  <c r="B15" i="13"/>
  <c r="C15" i="13"/>
  <c r="D15" i="13"/>
  <c r="O15" i="13"/>
  <c r="P15" i="13" s="1"/>
  <c r="A16" i="13"/>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9" i="13" s="1"/>
  <c r="A70" i="13" s="1"/>
  <c r="A71" i="13" s="1"/>
  <c r="A72" i="13" s="1"/>
  <c r="A73" i="13" s="1"/>
  <c r="A74" i="13" s="1"/>
  <c r="A75" i="13" s="1"/>
  <c r="A76" i="13" s="1"/>
  <c r="A77" i="13" s="1"/>
  <c r="A78" i="13" s="1"/>
  <c r="A79" i="13" s="1"/>
  <c r="A80" i="13" s="1"/>
  <c r="A81" i="13" s="1"/>
  <c r="A82" i="13" s="1"/>
  <c r="A83" i="13" s="1"/>
  <c r="B16" i="13"/>
  <c r="C16" i="13"/>
  <c r="D16" i="13"/>
  <c r="O16" i="13"/>
  <c r="P16" i="13" s="1"/>
  <c r="B17" i="13"/>
  <c r="C17" i="13"/>
  <c r="D17" i="13"/>
  <c r="O17" i="13"/>
  <c r="P17" i="13" s="1"/>
  <c r="B18" i="13"/>
  <c r="C18" i="13"/>
  <c r="D18" i="13"/>
  <c r="O18" i="13"/>
  <c r="B19" i="13"/>
  <c r="C19" i="13"/>
  <c r="D19" i="13"/>
  <c r="O19" i="13"/>
  <c r="P19" i="13" s="1"/>
  <c r="B20" i="13"/>
  <c r="C20" i="13"/>
  <c r="D20" i="13"/>
  <c r="O20" i="13"/>
  <c r="P20" i="13" s="1"/>
  <c r="B21" i="13"/>
  <c r="C21" i="13"/>
  <c r="D21" i="13"/>
  <c r="O21" i="13"/>
  <c r="P21" i="13" s="1"/>
  <c r="B22" i="13"/>
  <c r="C22" i="13"/>
  <c r="D22" i="13"/>
  <c r="O22" i="13"/>
  <c r="P22" i="13" s="1"/>
  <c r="B23" i="13"/>
  <c r="C23" i="13"/>
  <c r="D23" i="13"/>
  <c r="O23" i="13"/>
  <c r="P23" i="13" s="1"/>
  <c r="B24" i="13"/>
  <c r="C24" i="13"/>
  <c r="D24" i="13"/>
  <c r="O24" i="13"/>
  <c r="P24" i="13" s="1"/>
  <c r="B25" i="13"/>
  <c r="C25" i="13"/>
  <c r="D25" i="13"/>
  <c r="O25" i="13"/>
  <c r="P25" i="13" s="1"/>
  <c r="B26" i="13"/>
  <c r="C26" i="13"/>
  <c r="D26" i="13"/>
  <c r="O26" i="13"/>
  <c r="B27" i="13"/>
  <c r="C27" i="13"/>
  <c r="D27" i="13"/>
  <c r="O27" i="13"/>
  <c r="P27" i="13" s="1"/>
  <c r="B28" i="13"/>
  <c r="C28" i="13"/>
  <c r="D28" i="13"/>
  <c r="O28" i="13"/>
  <c r="P28" i="13" s="1"/>
  <c r="B29" i="13"/>
  <c r="C29" i="13"/>
  <c r="D29" i="13"/>
  <c r="O29" i="13"/>
  <c r="P29" i="13" s="1"/>
  <c r="B30" i="13"/>
  <c r="C30" i="13"/>
  <c r="D30" i="13"/>
  <c r="O30" i="13"/>
  <c r="P30" i="13" s="1"/>
  <c r="B31" i="13"/>
  <c r="C31" i="13"/>
  <c r="D31" i="13"/>
  <c r="O31" i="13"/>
  <c r="P31" i="13" s="1"/>
  <c r="B32" i="13"/>
  <c r="C32" i="13"/>
  <c r="D32" i="13"/>
  <c r="O32" i="13"/>
  <c r="P32" i="13" s="1"/>
  <c r="B33" i="13"/>
  <c r="C33" i="13"/>
  <c r="D33" i="13"/>
  <c r="O33" i="13"/>
  <c r="P33" i="13" s="1"/>
  <c r="W33" i="13" s="1"/>
  <c r="Y33" i="13" s="1"/>
  <c r="B34" i="13"/>
  <c r="C34" i="13"/>
  <c r="D34" i="13"/>
  <c r="O34" i="13"/>
  <c r="P34" i="13" s="1"/>
  <c r="B35" i="13"/>
  <c r="C35" i="13"/>
  <c r="D35" i="13"/>
  <c r="O35" i="13"/>
  <c r="P35" i="13" s="1"/>
  <c r="B36" i="13"/>
  <c r="C36" i="13"/>
  <c r="D36" i="13"/>
  <c r="O36" i="13"/>
  <c r="B37" i="13"/>
  <c r="C37" i="13"/>
  <c r="D37" i="13"/>
  <c r="O37" i="13"/>
  <c r="P37" i="13" s="1"/>
  <c r="B38" i="13"/>
  <c r="C38" i="13"/>
  <c r="D38" i="13"/>
  <c r="O38" i="13"/>
  <c r="P38" i="13" s="1"/>
  <c r="B39" i="13"/>
  <c r="C39" i="13"/>
  <c r="D39" i="13"/>
  <c r="O39" i="13"/>
  <c r="P39" i="13" s="1"/>
  <c r="B40" i="13"/>
  <c r="C40" i="13"/>
  <c r="D40" i="13"/>
  <c r="O40" i="13"/>
  <c r="P40" i="13" s="1"/>
  <c r="B41" i="13"/>
  <c r="C41" i="13"/>
  <c r="D41" i="13"/>
  <c r="O41" i="13"/>
  <c r="P41" i="13" s="1"/>
  <c r="B42" i="13"/>
  <c r="C42" i="13"/>
  <c r="D42" i="13"/>
  <c r="O42" i="13"/>
  <c r="P42" i="13" s="1"/>
  <c r="B43" i="13"/>
  <c r="C43" i="13"/>
  <c r="D43" i="13"/>
  <c r="O43" i="13"/>
  <c r="P43" i="13" s="1"/>
  <c r="B44" i="13"/>
  <c r="C44" i="13"/>
  <c r="D44" i="13"/>
  <c r="O44" i="13"/>
  <c r="P44" i="13" s="1"/>
  <c r="B45" i="13"/>
  <c r="C45" i="13"/>
  <c r="D45" i="13"/>
  <c r="O45" i="13"/>
  <c r="P45" i="13" s="1"/>
  <c r="B46" i="13"/>
  <c r="C46" i="13"/>
  <c r="D46" i="13"/>
  <c r="O46" i="13"/>
  <c r="P46" i="13" s="1"/>
  <c r="B47" i="13"/>
  <c r="C47" i="13"/>
  <c r="D47" i="13"/>
  <c r="O47" i="13"/>
  <c r="B48" i="13"/>
  <c r="C48" i="13"/>
  <c r="D48" i="13"/>
  <c r="O48" i="13"/>
  <c r="B49" i="13"/>
  <c r="C49" i="13"/>
  <c r="D49" i="13"/>
  <c r="O49" i="13"/>
  <c r="P49" i="13" s="1"/>
  <c r="B50" i="13"/>
  <c r="C50" i="13"/>
  <c r="D50" i="13"/>
  <c r="O50" i="13"/>
  <c r="P50" i="13" s="1"/>
  <c r="B51" i="13"/>
  <c r="C51" i="13"/>
  <c r="D51" i="13"/>
  <c r="O51" i="13"/>
  <c r="P51" i="13" s="1"/>
  <c r="B52" i="13"/>
  <c r="C52" i="13"/>
  <c r="D52" i="13"/>
  <c r="O52" i="13"/>
  <c r="P52" i="13" s="1"/>
  <c r="B53" i="13"/>
  <c r="C53" i="13"/>
  <c r="D53" i="13"/>
  <c r="O53" i="13"/>
  <c r="B54" i="13"/>
  <c r="C54" i="13"/>
  <c r="D54" i="13"/>
  <c r="O54" i="13"/>
  <c r="P54" i="13" s="1"/>
  <c r="O83" i="13"/>
  <c r="L84" i="13"/>
  <c r="S84" i="13"/>
  <c r="T84" i="13"/>
  <c r="U84" i="13"/>
  <c r="X84" i="13"/>
  <c r="Z84" i="13"/>
  <c r="E2" i="14"/>
  <c r="R2" i="14"/>
  <c r="S2" i="14"/>
  <c r="R3" i="14"/>
  <c r="S3" i="14"/>
  <c r="Z7" i="14"/>
  <c r="AA7" i="14"/>
  <c r="R11" i="14"/>
  <c r="S11" i="14"/>
  <c r="R12" i="14"/>
  <c r="S12" i="14"/>
  <c r="B15" i="14"/>
  <c r="C15" i="14"/>
  <c r="D15" i="14"/>
  <c r="O15" i="14"/>
  <c r="P15" i="14" s="1"/>
  <c r="A16" i="14"/>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0" i="14" s="1"/>
  <c r="A61" i="14" s="1"/>
  <c r="A62" i="14" s="1"/>
  <c r="A63" i="14" s="1"/>
  <c r="A64" i="14" s="1"/>
  <c r="A65" i="14" s="1"/>
  <c r="A66" i="14" s="1"/>
  <c r="A67" i="14" s="1"/>
  <c r="A68" i="14" s="1"/>
  <c r="A69" i="14" s="1"/>
  <c r="A70" i="14" s="1"/>
  <c r="A71" i="14" s="1"/>
  <c r="A72" i="14" s="1"/>
  <c r="A73" i="14" s="1"/>
  <c r="A74" i="14" s="1"/>
  <c r="A75" i="14" s="1"/>
  <c r="A76" i="14" s="1"/>
  <c r="A77" i="14" s="1"/>
  <c r="A78" i="14" s="1"/>
  <c r="A79" i="14" s="1"/>
  <c r="A80" i="14" s="1"/>
  <c r="A81" i="14" s="1"/>
  <c r="A82" i="14" s="1"/>
  <c r="A83" i="14" s="1"/>
  <c r="B16" i="14"/>
  <c r="C16" i="14"/>
  <c r="D16" i="14"/>
  <c r="O16" i="14"/>
  <c r="P16" i="14" s="1"/>
  <c r="B17" i="14"/>
  <c r="C17" i="14"/>
  <c r="D17" i="14"/>
  <c r="O17" i="14"/>
  <c r="P17" i="14" s="1"/>
  <c r="B18" i="14"/>
  <c r="C18" i="14"/>
  <c r="D18" i="14"/>
  <c r="O18" i="14"/>
  <c r="P18" i="14" s="1"/>
  <c r="B19" i="14"/>
  <c r="C19" i="14"/>
  <c r="D19" i="14"/>
  <c r="O19" i="14"/>
  <c r="P19" i="14" s="1"/>
  <c r="B20" i="14"/>
  <c r="C20" i="14"/>
  <c r="D20" i="14"/>
  <c r="O20" i="14"/>
  <c r="B21" i="14"/>
  <c r="C21" i="14"/>
  <c r="D21" i="14"/>
  <c r="O21" i="14"/>
  <c r="P21" i="14" s="1"/>
  <c r="B22" i="14"/>
  <c r="C22" i="14"/>
  <c r="D22" i="14"/>
  <c r="O22" i="14"/>
  <c r="P22" i="14" s="1"/>
  <c r="B23" i="14"/>
  <c r="C23" i="14"/>
  <c r="D23" i="14"/>
  <c r="O23" i="14"/>
  <c r="P23" i="14" s="1"/>
  <c r="B24" i="14"/>
  <c r="C24" i="14"/>
  <c r="D24" i="14"/>
  <c r="O24" i="14"/>
  <c r="P24" i="14" s="1"/>
  <c r="B25" i="14"/>
  <c r="C25" i="14"/>
  <c r="D25" i="14"/>
  <c r="O25" i="14"/>
  <c r="P25" i="14" s="1"/>
  <c r="B26" i="14"/>
  <c r="C26" i="14"/>
  <c r="D26" i="14"/>
  <c r="O26" i="14"/>
  <c r="B27" i="14"/>
  <c r="C27" i="14"/>
  <c r="D27" i="14"/>
  <c r="O27" i="14"/>
  <c r="P27" i="14" s="1"/>
  <c r="B28" i="14"/>
  <c r="C28" i="14"/>
  <c r="D28" i="14"/>
  <c r="O28" i="14"/>
  <c r="B29" i="14"/>
  <c r="C29" i="14"/>
  <c r="D29" i="14"/>
  <c r="O29" i="14"/>
  <c r="P29" i="14" s="1"/>
  <c r="B30" i="14"/>
  <c r="C30" i="14"/>
  <c r="D30" i="14"/>
  <c r="O30" i="14"/>
  <c r="P30" i="14" s="1"/>
  <c r="B31" i="14"/>
  <c r="C31" i="14"/>
  <c r="D31" i="14"/>
  <c r="O31" i="14"/>
  <c r="P31" i="14" s="1"/>
  <c r="B32" i="14"/>
  <c r="C32" i="14"/>
  <c r="D32" i="14"/>
  <c r="O32" i="14"/>
  <c r="B33" i="14"/>
  <c r="C33" i="14"/>
  <c r="D33" i="14"/>
  <c r="O33" i="14"/>
  <c r="P33" i="14" s="1"/>
  <c r="B34" i="14"/>
  <c r="C34" i="14"/>
  <c r="D34" i="14"/>
  <c r="O34" i="14"/>
  <c r="P34" i="14" s="1"/>
  <c r="B35" i="14"/>
  <c r="C35" i="14"/>
  <c r="D35" i="14"/>
  <c r="O35" i="14"/>
  <c r="P35" i="14" s="1"/>
  <c r="B36" i="14"/>
  <c r="C36" i="14"/>
  <c r="D36" i="14"/>
  <c r="O36" i="14"/>
  <c r="P36" i="14" s="1"/>
  <c r="B37" i="14"/>
  <c r="C37" i="14"/>
  <c r="D37" i="14"/>
  <c r="O37" i="14"/>
  <c r="P37" i="14" s="1"/>
  <c r="B38" i="14"/>
  <c r="C38" i="14"/>
  <c r="D38" i="14"/>
  <c r="O38" i="14"/>
  <c r="P38" i="14" s="1"/>
  <c r="B39" i="14"/>
  <c r="C39" i="14"/>
  <c r="D39" i="14"/>
  <c r="O39" i="14"/>
  <c r="P39" i="14" s="1"/>
  <c r="B40" i="14"/>
  <c r="C40" i="14"/>
  <c r="D40" i="14"/>
  <c r="O40" i="14"/>
  <c r="P40" i="14" s="1"/>
  <c r="B41" i="14"/>
  <c r="C41" i="14"/>
  <c r="D41" i="14"/>
  <c r="O41" i="14"/>
  <c r="P41" i="14" s="1"/>
  <c r="B42" i="14"/>
  <c r="C42" i="14"/>
  <c r="D42" i="14"/>
  <c r="O42" i="14"/>
  <c r="P42" i="14" s="1"/>
  <c r="B43" i="14"/>
  <c r="C43" i="14"/>
  <c r="D43" i="14"/>
  <c r="O43" i="14"/>
  <c r="P43" i="14" s="1"/>
  <c r="B44" i="14"/>
  <c r="C44" i="14"/>
  <c r="D44" i="14"/>
  <c r="O44" i="14"/>
  <c r="B45" i="14"/>
  <c r="C45" i="14"/>
  <c r="D45" i="14"/>
  <c r="O45" i="14"/>
  <c r="P45" i="14" s="1"/>
  <c r="B46" i="14"/>
  <c r="C46" i="14"/>
  <c r="D46" i="14"/>
  <c r="O46" i="14"/>
  <c r="P46" i="14" s="1"/>
  <c r="B47" i="14"/>
  <c r="C47" i="14"/>
  <c r="D47" i="14"/>
  <c r="O47" i="14"/>
  <c r="P47" i="14" s="1"/>
  <c r="B48" i="14"/>
  <c r="C48" i="14"/>
  <c r="D48" i="14"/>
  <c r="O48" i="14"/>
  <c r="P48" i="14" s="1"/>
  <c r="B49" i="14"/>
  <c r="C49" i="14"/>
  <c r="D49" i="14"/>
  <c r="O49" i="14"/>
  <c r="P49" i="14" s="1"/>
  <c r="B50" i="14"/>
  <c r="C50" i="14"/>
  <c r="D50" i="14"/>
  <c r="O50" i="14"/>
  <c r="P50" i="14" s="1"/>
  <c r="B51" i="14"/>
  <c r="C51" i="14"/>
  <c r="D51" i="14"/>
  <c r="O51" i="14"/>
  <c r="P51" i="14" s="1"/>
  <c r="B52" i="14"/>
  <c r="C52" i="14"/>
  <c r="D52" i="14"/>
  <c r="O52" i="14"/>
  <c r="P52" i="14" s="1"/>
  <c r="B53" i="14"/>
  <c r="C53" i="14"/>
  <c r="D53" i="14"/>
  <c r="O53" i="14"/>
  <c r="P53" i="14" s="1"/>
  <c r="B54" i="14"/>
  <c r="C54" i="14"/>
  <c r="D54" i="14"/>
  <c r="O54" i="14"/>
  <c r="P54" i="14" s="1"/>
  <c r="O83" i="14"/>
  <c r="P83" i="14" s="1"/>
  <c r="L84" i="14"/>
  <c r="S84" i="14"/>
  <c r="T84" i="14"/>
  <c r="U84" i="14"/>
  <c r="X84" i="14"/>
  <c r="Z84" i="14"/>
  <c r="E2" i="15"/>
  <c r="R2" i="15"/>
  <c r="S2" i="15"/>
  <c r="R3" i="15"/>
  <c r="S3" i="15"/>
  <c r="Z7" i="15"/>
  <c r="AA7" i="15"/>
  <c r="R11" i="15"/>
  <c r="S11" i="15"/>
  <c r="R12" i="15"/>
  <c r="S12" i="15"/>
  <c r="B15" i="15"/>
  <c r="C15" i="15"/>
  <c r="D15" i="15"/>
  <c r="O15" i="15"/>
  <c r="P15" i="15" s="1"/>
  <c r="A16" i="15"/>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A59" i="15" s="1"/>
  <c r="A60" i="15" s="1"/>
  <c r="A61" i="15" s="1"/>
  <c r="A62" i="15" s="1"/>
  <c r="A63" i="15" s="1"/>
  <c r="A64" i="15" s="1"/>
  <c r="A65" i="15" s="1"/>
  <c r="A66" i="15" s="1"/>
  <c r="A67" i="15" s="1"/>
  <c r="A68" i="15" s="1"/>
  <c r="A69" i="15" s="1"/>
  <c r="A70" i="15" s="1"/>
  <c r="A71" i="15" s="1"/>
  <c r="A72" i="15" s="1"/>
  <c r="A73" i="15" s="1"/>
  <c r="A74" i="15" s="1"/>
  <c r="A75" i="15" s="1"/>
  <c r="A76" i="15" s="1"/>
  <c r="A77" i="15" s="1"/>
  <c r="A78" i="15" s="1"/>
  <c r="A79" i="15" s="1"/>
  <c r="A80" i="15" s="1"/>
  <c r="A81" i="15" s="1"/>
  <c r="A82" i="15" s="1"/>
  <c r="A83" i="15" s="1"/>
  <c r="B16" i="15"/>
  <c r="C16" i="15"/>
  <c r="D16" i="15"/>
  <c r="O16" i="15"/>
  <c r="P16" i="15" s="1"/>
  <c r="B17" i="15"/>
  <c r="C17" i="15"/>
  <c r="D17" i="15"/>
  <c r="O17" i="15"/>
  <c r="P17" i="15" s="1"/>
  <c r="B18" i="15"/>
  <c r="C18" i="15"/>
  <c r="D18" i="15"/>
  <c r="O18" i="15"/>
  <c r="B19" i="15"/>
  <c r="C19" i="15"/>
  <c r="D19" i="15"/>
  <c r="O19" i="15"/>
  <c r="P19" i="15" s="1"/>
  <c r="B20" i="15"/>
  <c r="C20" i="15"/>
  <c r="D20" i="15"/>
  <c r="O20" i="15"/>
  <c r="P20" i="15" s="1"/>
  <c r="B21" i="15"/>
  <c r="C21" i="15"/>
  <c r="D21" i="15"/>
  <c r="O21" i="15"/>
  <c r="P21" i="15" s="1"/>
  <c r="B22" i="15"/>
  <c r="C22" i="15"/>
  <c r="D22" i="15"/>
  <c r="O22" i="15"/>
  <c r="P22" i="15" s="1"/>
  <c r="B23" i="15"/>
  <c r="C23" i="15"/>
  <c r="D23" i="15"/>
  <c r="O23" i="15"/>
  <c r="P23" i="15" s="1"/>
  <c r="B24" i="15"/>
  <c r="C24" i="15"/>
  <c r="D24" i="15"/>
  <c r="O24" i="15"/>
  <c r="P24" i="15" s="1"/>
  <c r="B25" i="15"/>
  <c r="C25" i="15"/>
  <c r="D25" i="15"/>
  <c r="O25" i="15"/>
  <c r="P25" i="15" s="1"/>
  <c r="B26" i="15"/>
  <c r="C26" i="15"/>
  <c r="D26" i="15"/>
  <c r="O26" i="15"/>
  <c r="P26" i="15" s="1"/>
  <c r="B27" i="15"/>
  <c r="C27" i="15"/>
  <c r="D27" i="15"/>
  <c r="O27" i="15"/>
  <c r="P27" i="15" s="1"/>
  <c r="B28" i="15"/>
  <c r="C28" i="15"/>
  <c r="D28" i="15"/>
  <c r="O28" i="15"/>
  <c r="P28" i="15" s="1"/>
  <c r="B29" i="15"/>
  <c r="C29" i="15"/>
  <c r="D29" i="15"/>
  <c r="O29" i="15"/>
  <c r="P29" i="15" s="1"/>
  <c r="B30" i="15"/>
  <c r="C30" i="15"/>
  <c r="D30" i="15"/>
  <c r="O30" i="15"/>
  <c r="P30" i="15" s="1"/>
  <c r="B31" i="15"/>
  <c r="C31" i="15"/>
  <c r="D31" i="15"/>
  <c r="O31" i="15"/>
  <c r="P31" i="15" s="1"/>
  <c r="B32" i="15"/>
  <c r="C32" i="15"/>
  <c r="D32" i="15"/>
  <c r="O32" i="15"/>
  <c r="P32" i="15" s="1"/>
  <c r="B33" i="15"/>
  <c r="C33" i="15"/>
  <c r="D33" i="15"/>
  <c r="O33" i="15"/>
  <c r="P33" i="15" s="1"/>
  <c r="B34" i="15"/>
  <c r="C34" i="15"/>
  <c r="D34" i="15"/>
  <c r="O34" i="15"/>
  <c r="P34" i="15" s="1"/>
  <c r="B35" i="15"/>
  <c r="C35" i="15"/>
  <c r="D35" i="15"/>
  <c r="O35" i="15"/>
  <c r="P35" i="15" s="1"/>
  <c r="B36" i="15"/>
  <c r="C36" i="15"/>
  <c r="D36" i="15"/>
  <c r="O36" i="15"/>
  <c r="P36" i="15" s="1"/>
  <c r="B37" i="15"/>
  <c r="C37" i="15"/>
  <c r="D37" i="15"/>
  <c r="O37" i="15"/>
  <c r="P37" i="15" s="1"/>
  <c r="B38" i="15"/>
  <c r="C38" i="15"/>
  <c r="D38" i="15"/>
  <c r="O38" i="15"/>
  <c r="P38" i="15" s="1"/>
  <c r="B39" i="15"/>
  <c r="C39" i="15"/>
  <c r="D39" i="15"/>
  <c r="O39" i="15"/>
  <c r="P39" i="15" s="1"/>
  <c r="B40" i="15"/>
  <c r="C40" i="15"/>
  <c r="D40" i="15"/>
  <c r="O40" i="15"/>
  <c r="P40" i="15" s="1"/>
  <c r="B41" i="15"/>
  <c r="C41" i="15"/>
  <c r="D41" i="15"/>
  <c r="O41" i="15"/>
  <c r="P41" i="15" s="1"/>
  <c r="B42" i="15"/>
  <c r="C42" i="15"/>
  <c r="D42" i="15"/>
  <c r="O42" i="15"/>
  <c r="B43" i="15"/>
  <c r="C43" i="15"/>
  <c r="D43" i="15"/>
  <c r="O43" i="15"/>
  <c r="P43" i="15" s="1"/>
  <c r="B44" i="15"/>
  <c r="C44" i="15"/>
  <c r="D44" i="15"/>
  <c r="O44" i="15"/>
  <c r="P44" i="15" s="1"/>
  <c r="B45" i="15"/>
  <c r="C45" i="15"/>
  <c r="D45" i="15"/>
  <c r="O45" i="15"/>
  <c r="B46" i="15"/>
  <c r="C46" i="15"/>
  <c r="D46" i="15"/>
  <c r="O46" i="15"/>
  <c r="P46" i="15" s="1"/>
  <c r="B47" i="15"/>
  <c r="C47" i="15"/>
  <c r="D47" i="15"/>
  <c r="O47" i="15"/>
  <c r="P47" i="15" s="1"/>
  <c r="B48" i="15"/>
  <c r="C48" i="15"/>
  <c r="D48" i="15"/>
  <c r="O48" i="15"/>
  <c r="B49" i="15"/>
  <c r="C49" i="15"/>
  <c r="D49" i="15"/>
  <c r="O49" i="15"/>
  <c r="P49" i="15" s="1"/>
  <c r="B50" i="15"/>
  <c r="C50" i="15"/>
  <c r="D50" i="15"/>
  <c r="O50" i="15"/>
  <c r="P50" i="15" s="1"/>
  <c r="B51" i="15"/>
  <c r="C51" i="15"/>
  <c r="D51" i="15"/>
  <c r="O51" i="15"/>
  <c r="P51" i="15" s="1"/>
  <c r="B52" i="15"/>
  <c r="C52" i="15"/>
  <c r="D52" i="15"/>
  <c r="O52" i="15"/>
  <c r="B53" i="15"/>
  <c r="C53" i="15"/>
  <c r="D53" i="15"/>
  <c r="O53" i="15"/>
  <c r="P53" i="15" s="1"/>
  <c r="B54" i="15"/>
  <c r="C54" i="15"/>
  <c r="D54" i="15"/>
  <c r="O54" i="15"/>
  <c r="P54" i="15" s="1"/>
  <c r="O83" i="15"/>
  <c r="P83" i="15" s="1"/>
  <c r="L84" i="15"/>
  <c r="S84" i="15"/>
  <c r="T84" i="15"/>
  <c r="U84" i="15"/>
  <c r="X84" i="15"/>
  <c r="Z84" i="15"/>
  <c r="E2" i="16"/>
  <c r="R2" i="16"/>
  <c r="S2" i="16"/>
  <c r="R3" i="16"/>
  <c r="S3" i="16"/>
  <c r="Z7" i="16"/>
  <c r="AA7" i="16"/>
  <c r="R11" i="16"/>
  <c r="S11" i="16"/>
  <c r="R12" i="16"/>
  <c r="S12" i="16"/>
  <c r="B15" i="16"/>
  <c r="C15" i="16"/>
  <c r="D15" i="16"/>
  <c r="O15" i="16"/>
  <c r="P15" i="16" s="1"/>
  <c r="A16" i="16"/>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B16" i="16"/>
  <c r="C16" i="16"/>
  <c r="D16" i="16"/>
  <c r="O16" i="16"/>
  <c r="P16" i="16" s="1"/>
  <c r="B17" i="16"/>
  <c r="C17" i="16"/>
  <c r="D17" i="16"/>
  <c r="O17" i="16"/>
  <c r="P17" i="16" s="1"/>
  <c r="B18" i="16"/>
  <c r="C18" i="16"/>
  <c r="D18" i="16"/>
  <c r="O18" i="16"/>
  <c r="B19" i="16"/>
  <c r="C19" i="16"/>
  <c r="D19" i="16"/>
  <c r="O19" i="16"/>
  <c r="P19" i="16" s="1"/>
  <c r="B20" i="16"/>
  <c r="C20" i="16"/>
  <c r="D20" i="16"/>
  <c r="O20" i="16"/>
  <c r="P20" i="16" s="1"/>
  <c r="B21" i="16"/>
  <c r="C21" i="16"/>
  <c r="D21" i="16"/>
  <c r="O21" i="16"/>
  <c r="P21" i="16" s="1"/>
  <c r="B22" i="16"/>
  <c r="C22" i="16"/>
  <c r="D22" i="16"/>
  <c r="O22" i="16"/>
  <c r="P22" i="16" s="1"/>
  <c r="B23" i="16"/>
  <c r="C23" i="16"/>
  <c r="D23" i="16"/>
  <c r="O23" i="16"/>
  <c r="P23" i="16" s="1"/>
  <c r="B24" i="16"/>
  <c r="C24" i="16"/>
  <c r="D24" i="16"/>
  <c r="O24" i="16"/>
  <c r="P24" i="16" s="1"/>
  <c r="B25" i="16"/>
  <c r="C25" i="16"/>
  <c r="D25" i="16"/>
  <c r="O25" i="16"/>
  <c r="P25" i="16" s="1"/>
  <c r="B26" i="16"/>
  <c r="C26" i="16"/>
  <c r="D26" i="16"/>
  <c r="O26" i="16"/>
  <c r="P26" i="16" s="1"/>
  <c r="B27" i="16"/>
  <c r="C27" i="16"/>
  <c r="D27" i="16"/>
  <c r="O27" i="16"/>
  <c r="P27" i="16" s="1"/>
  <c r="B28" i="16"/>
  <c r="C28" i="16"/>
  <c r="D28" i="16"/>
  <c r="O28" i="16"/>
  <c r="P28" i="16" s="1"/>
  <c r="B29" i="16"/>
  <c r="C29" i="16"/>
  <c r="D29" i="16"/>
  <c r="O29" i="16"/>
  <c r="P29" i="16" s="1"/>
  <c r="B30" i="16"/>
  <c r="C30" i="16"/>
  <c r="D30" i="16"/>
  <c r="O30" i="16"/>
  <c r="P30" i="16" s="1"/>
  <c r="W30" i="16" s="1"/>
  <c r="Y30" i="16" s="1"/>
  <c r="B31" i="16"/>
  <c r="C31" i="16"/>
  <c r="D31" i="16"/>
  <c r="O31" i="16"/>
  <c r="P31" i="16" s="1"/>
  <c r="B32" i="16"/>
  <c r="C32" i="16"/>
  <c r="D32" i="16"/>
  <c r="O32" i="16"/>
  <c r="P32" i="16" s="1"/>
  <c r="B33" i="16"/>
  <c r="C33" i="16"/>
  <c r="D33" i="16"/>
  <c r="O33" i="16"/>
  <c r="B34" i="16"/>
  <c r="C34" i="16"/>
  <c r="D34" i="16"/>
  <c r="O34" i="16"/>
  <c r="P34" i="16" s="1"/>
  <c r="B35" i="16"/>
  <c r="C35" i="16"/>
  <c r="D35" i="16"/>
  <c r="O35" i="16"/>
  <c r="P35" i="16" s="1"/>
  <c r="B36" i="16"/>
  <c r="C36" i="16"/>
  <c r="D36" i="16"/>
  <c r="O36" i="16"/>
  <c r="P36" i="16" s="1"/>
  <c r="B37" i="16"/>
  <c r="C37" i="16"/>
  <c r="D37" i="16"/>
  <c r="O37" i="16"/>
  <c r="P37" i="16" s="1"/>
  <c r="B38" i="16"/>
  <c r="C38" i="16"/>
  <c r="D38" i="16"/>
  <c r="O38" i="16"/>
  <c r="P38" i="16" s="1"/>
  <c r="B39" i="16"/>
  <c r="C39" i="16"/>
  <c r="D39" i="16"/>
  <c r="O39" i="16"/>
  <c r="P39" i="16" s="1"/>
  <c r="B40" i="16"/>
  <c r="C40" i="16"/>
  <c r="D40" i="16"/>
  <c r="O40" i="16"/>
  <c r="P40" i="16" s="1"/>
  <c r="B41" i="16"/>
  <c r="C41" i="16"/>
  <c r="D41" i="16"/>
  <c r="O41" i="16"/>
  <c r="P41" i="16" s="1"/>
  <c r="B42" i="16"/>
  <c r="C42" i="16"/>
  <c r="D42" i="16"/>
  <c r="O42" i="16"/>
  <c r="P42" i="16" s="1"/>
  <c r="B43" i="16"/>
  <c r="C43" i="16"/>
  <c r="D43" i="16"/>
  <c r="O43" i="16"/>
  <c r="P43" i="16" s="1"/>
  <c r="B44" i="16"/>
  <c r="C44" i="16"/>
  <c r="D44" i="16"/>
  <c r="O44" i="16"/>
  <c r="P44" i="16" s="1"/>
  <c r="B45" i="16"/>
  <c r="C45" i="16"/>
  <c r="D45" i="16"/>
  <c r="O45" i="16"/>
  <c r="P45" i="16" s="1"/>
  <c r="B46" i="16"/>
  <c r="C46" i="16"/>
  <c r="D46" i="16"/>
  <c r="O46" i="16"/>
  <c r="P46" i="16" s="1"/>
  <c r="B47" i="16"/>
  <c r="C47" i="16"/>
  <c r="D47" i="16"/>
  <c r="O47" i="16"/>
  <c r="P47" i="16" s="1"/>
  <c r="B48" i="16"/>
  <c r="C48" i="16"/>
  <c r="D48" i="16"/>
  <c r="O48" i="16"/>
  <c r="B49" i="16"/>
  <c r="C49" i="16"/>
  <c r="D49" i="16"/>
  <c r="O49" i="16"/>
  <c r="P49" i="16" s="1"/>
  <c r="B50" i="16"/>
  <c r="C50" i="16"/>
  <c r="D50" i="16"/>
  <c r="O50" i="16"/>
  <c r="B51" i="16"/>
  <c r="C51" i="16"/>
  <c r="D51" i="16"/>
  <c r="O51" i="16"/>
  <c r="P51" i="16" s="1"/>
  <c r="B52" i="16"/>
  <c r="C52" i="16"/>
  <c r="D52" i="16"/>
  <c r="O52" i="16"/>
  <c r="P52" i="16" s="1"/>
  <c r="B53" i="16"/>
  <c r="C53" i="16"/>
  <c r="D53" i="16"/>
  <c r="O53" i="16"/>
  <c r="P53" i="16" s="1"/>
  <c r="B54" i="16"/>
  <c r="C54" i="16"/>
  <c r="D54" i="16"/>
  <c r="O54" i="16"/>
  <c r="P54" i="16" s="1"/>
  <c r="O83" i="16"/>
  <c r="P83" i="16" s="1"/>
  <c r="L84" i="16"/>
  <c r="S84" i="16"/>
  <c r="T84" i="16"/>
  <c r="U84" i="16"/>
  <c r="X84" i="16"/>
  <c r="Z84" i="16"/>
  <c r="E2" i="17"/>
  <c r="R2" i="17"/>
  <c r="S2" i="17"/>
  <c r="R3" i="17"/>
  <c r="S3" i="17"/>
  <c r="Z7" i="17"/>
  <c r="AA7" i="17"/>
  <c r="R11" i="17"/>
  <c r="S11" i="17"/>
  <c r="R12" i="17"/>
  <c r="S12" i="17"/>
  <c r="B15" i="17"/>
  <c r="C15" i="17"/>
  <c r="D15" i="17"/>
  <c r="O15" i="17"/>
  <c r="A16" i="17"/>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B16" i="17"/>
  <c r="C16" i="17"/>
  <c r="D16" i="17"/>
  <c r="O16" i="17"/>
  <c r="P16" i="17" s="1"/>
  <c r="B17" i="17"/>
  <c r="C17" i="17"/>
  <c r="D17" i="17"/>
  <c r="O17" i="17"/>
  <c r="P17" i="17" s="1"/>
  <c r="B18" i="17"/>
  <c r="C18" i="17"/>
  <c r="D18" i="17"/>
  <c r="O18" i="17"/>
  <c r="P18" i="17" s="1"/>
  <c r="B19" i="17"/>
  <c r="C19" i="17"/>
  <c r="D19" i="17"/>
  <c r="O19" i="17"/>
  <c r="P19" i="17" s="1"/>
  <c r="B20" i="17"/>
  <c r="C20" i="17"/>
  <c r="D20" i="17"/>
  <c r="O20" i="17"/>
  <c r="P20" i="17" s="1"/>
  <c r="B21" i="17"/>
  <c r="C21" i="17"/>
  <c r="D21" i="17"/>
  <c r="O21" i="17"/>
  <c r="P21" i="17" s="1"/>
  <c r="B22" i="17"/>
  <c r="C22" i="17"/>
  <c r="D22" i="17"/>
  <c r="O22" i="17"/>
  <c r="P22" i="17" s="1"/>
  <c r="B23" i="17"/>
  <c r="C23" i="17"/>
  <c r="D23" i="17"/>
  <c r="O23" i="17"/>
  <c r="P23" i="17" s="1"/>
  <c r="B24" i="17"/>
  <c r="C24" i="17"/>
  <c r="D24" i="17"/>
  <c r="O24" i="17"/>
  <c r="P24" i="17" s="1"/>
  <c r="B25" i="17"/>
  <c r="C25" i="17"/>
  <c r="D25" i="17"/>
  <c r="O25" i="17"/>
  <c r="P25" i="17" s="1"/>
  <c r="B26" i="17"/>
  <c r="C26" i="17"/>
  <c r="D26" i="17"/>
  <c r="O26" i="17"/>
  <c r="P26" i="17" s="1"/>
  <c r="B27" i="17"/>
  <c r="C27" i="17"/>
  <c r="D27" i="17"/>
  <c r="O27" i="17"/>
  <c r="P27" i="17" s="1"/>
  <c r="B28" i="17"/>
  <c r="C28" i="17"/>
  <c r="D28" i="17"/>
  <c r="O28" i="17"/>
  <c r="B29" i="17"/>
  <c r="C29" i="17"/>
  <c r="D29" i="17"/>
  <c r="O29" i="17"/>
  <c r="P29" i="17" s="1"/>
  <c r="B30" i="17"/>
  <c r="C30" i="17"/>
  <c r="D30" i="17"/>
  <c r="O30" i="17"/>
  <c r="P30" i="17" s="1"/>
  <c r="B31" i="17"/>
  <c r="C31" i="17"/>
  <c r="D31" i="17"/>
  <c r="O31" i="17"/>
  <c r="P31" i="17" s="1"/>
  <c r="B32" i="17"/>
  <c r="C32" i="17"/>
  <c r="D32" i="17"/>
  <c r="O32" i="17"/>
  <c r="P32" i="17" s="1"/>
  <c r="B33" i="17"/>
  <c r="C33" i="17"/>
  <c r="D33" i="17"/>
  <c r="O33" i="17"/>
  <c r="B34" i="17"/>
  <c r="C34" i="17"/>
  <c r="D34" i="17"/>
  <c r="O34" i="17"/>
  <c r="B35" i="17"/>
  <c r="C35" i="17"/>
  <c r="D35" i="17"/>
  <c r="O35" i="17"/>
  <c r="P35" i="17" s="1"/>
  <c r="B36" i="17"/>
  <c r="C36" i="17"/>
  <c r="D36" i="17"/>
  <c r="O36" i="17"/>
  <c r="P36" i="17" s="1"/>
  <c r="B37" i="17"/>
  <c r="C37" i="17"/>
  <c r="D37" i="17"/>
  <c r="O37" i="17"/>
  <c r="B38" i="17"/>
  <c r="C38" i="17"/>
  <c r="D38" i="17"/>
  <c r="O38" i="17"/>
  <c r="P38" i="17" s="1"/>
  <c r="B39" i="17"/>
  <c r="C39" i="17"/>
  <c r="D39" i="17"/>
  <c r="O39" i="17"/>
  <c r="P39" i="17" s="1"/>
  <c r="B40" i="17"/>
  <c r="C40" i="17"/>
  <c r="D40" i="17"/>
  <c r="O40" i="17"/>
  <c r="P40" i="17" s="1"/>
  <c r="B41" i="17"/>
  <c r="C41" i="17"/>
  <c r="D41" i="17"/>
  <c r="O41" i="17"/>
  <c r="P41" i="17" s="1"/>
  <c r="B42" i="17"/>
  <c r="C42" i="17"/>
  <c r="D42" i="17"/>
  <c r="O42" i="17"/>
  <c r="P42" i="17" s="1"/>
  <c r="B43" i="17"/>
  <c r="C43" i="17"/>
  <c r="D43" i="17"/>
  <c r="O43" i="17"/>
  <c r="P43" i="17" s="1"/>
  <c r="B44" i="17"/>
  <c r="C44" i="17"/>
  <c r="D44" i="17"/>
  <c r="O44" i="17"/>
  <c r="P44" i="17" s="1"/>
  <c r="B45" i="17"/>
  <c r="C45" i="17"/>
  <c r="D45" i="17"/>
  <c r="O45" i="17"/>
  <c r="P45" i="17" s="1"/>
  <c r="B46" i="17"/>
  <c r="C46" i="17"/>
  <c r="D46" i="17"/>
  <c r="O46" i="17"/>
  <c r="P46" i="17" s="1"/>
  <c r="B47" i="17"/>
  <c r="C47" i="17"/>
  <c r="D47" i="17"/>
  <c r="O47" i="17"/>
  <c r="P47" i="17" s="1"/>
  <c r="B48" i="17"/>
  <c r="C48" i="17"/>
  <c r="D48" i="17"/>
  <c r="O48" i="17"/>
  <c r="P48" i="17" s="1"/>
  <c r="B49" i="17"/>
  <c r="C49" i="17"/>
  <c r="D49" i="17"/>
  <c r="O49" i="17"/>
  <c r="P49" i="17" s="1"/>
  <c r="B50" i="17"/>
  <c r="C50" i="17"/>
  <c r="D50" i="17"/>
  <c r="O50" i="17"/>
  <c r="P50" i="17" s="1"/>
  <c r="B51" i="17"/>
  <c r="C51" i="17"/>
  <c r="D51" i="17"/>
  <c r="O51" i="17"/>
  <c r="P51" i="17" s="1"/>
  <c r="B52" i="17"/>
  <c r="C52" i="17"/>
  <c r="D52" i="17"/>
  <c r="O52" i="17"/>
  <c r="P52" i="17" s="1"/>
  <c r="B53" i="17"/>
  <c r="C53" i="17"/>
  <c r="D53" i="17"/>
  <c r="O53" i="17"/>
  <c r="P53" i="17" s="1"/>
  <c r="B54" i="17"/>
  <c r="C54" i="17"/>
  <c r="D54" i="17"/>
  <c r="O54" i="17"/>
  <c r="P54" i="17" s="1"/>
  <c r="O83" i="17"/>
  <c r="P83" i="17" s="1"/>
  <c r="L84" i="17"/>
  <c r="S84" i="17"/>
  <c r="T84" i="17"/>
  <c r="U84" i="17"/>
  <c r="X84" i="17"/>
  <c r="Z84" i="17"/>
  <c r="E2" i="18"/>
  <c r="R2" i="18"/>
  <c r="S2" i="18"/>
  <c r="S3" i="18"/>
  <c r="Z7" i="18"/>
  <c r="AA7" i="18"/>
  <c r="R11" i="18"/>
  <c r="S11" i="18"/>
  <c r="R12" i="18"/>
  <c r="S12" i="18"/>
  <c r="B15" i="18"/>
  <c r="C15" i="18"/>
  <c r="D15" i="18"/>
  <c r="O15" i="18"/>
  <c r="P15" i="18" s="1"/>
  <c r="A16" i="18"/>
  <c r="A17" i="18" s="1"/>
  <c r="A18" i="18" s="1"/>
  <c r="A19" i="18" s="1"/>
  <c r="A20" i="18" s="1"/>
  <c r="A21" i="18" s="1"/>
  <c r="A22" i="18" s="1"/>
  <c r="A23" i="18" s="1"/>
  <c r="A24" i="18" s="1"/>
  <c r="A25" i="18" s="1"/>
  <c r="A26" i="18" s="1"/>
  <c r="A27" i="18" s="1"/>
  <c r="A28" i="18" s="1"/>
  <c r="A29" i="18" s="1"/>
  <c r="A30" i="18" s="1"/>
  <c r="A31" i="18" s="1"/>
  <c r="A32" i="18" s="1"/>
  <c r="A33" i="18" s="1"/>
  <c r="A34" i="18" s="1"/>
  <c r="A35" i="18" s="1"/>
  <c r="A36" i="18" s="1"/>
  <c r="A37" i="18" s="1"/>
  <c r="A38" i="18" s="1"/>
  <c r="A39" i="18" s="1"/>
  <c r="A40" i="18" s="1"/>
  <c r="A41" i="18" s="1"/>
  <c r="A42" i="18" s="1"/>
  <c r="A43" i="18" s="1"/>
  <c r="A44" i="18" s="1"/>
  <c r="A45" i="18" s="1"/>
  <c r="A46" i="18" s="1"/>
  <c r="A47" i="18" s="1"/>
  <c r="A48" i="18" s="1"/>
  <c r="A49" i="18" s="1"/>
  <c r="A50" i="18" s="1"/>
  <c r="A51" i="18" s="1"/>
  <c r="A52" i="18" s="1"/>
  <c r="A53" i="18" s="1"/>
  <c r="A54" i="18" s="1"/>
  <c r="A55" i="18" s="1"/>
  <c r="A56" i="18" s="1"/>
  <c r="A57" i="18" s="1"/>
  <c r="A58" i="18" s="1"/>
  <c r="A59" i="18" s="1"/>
  <c r="A60" i="18" s="1"/>
  <c r="A61" i="18" s="1"/>
  <c r="A62" i="18" s="1"/>
  <c r="A63" i="18" s="1"/>
  <c r="A64" i="18" s="1"/>
  <c r="A65" i="18" s="1"/>
  <c r="A66" i="18" s="1"/>
  <c r="A67" i="18" s="1"/>
  <c r="A68" i="18" s="1"/>
  <c r="A69" i="18" s="1"/>
  <c r="A70" i="18" s="1"/>
  <c r="A71" i="18" s="1"/>
  <c r="A72" i="18" s="1"/>
  <c r="A73" i="18" s="1"/>
  <c r="A74" i="18" s="1"/>
  <c r="A75" i="18" s="1"/>
  <c r="A76" i="18" s="1"/>
  <c r="A77" i="18" s="1"/>
  <c r="A78" i="18" s="1"/>
  <c r="A79" i="18" s="1"/>
  <c r="A80" i="18" s="1"/>
  <c r="A81" i="18" s="1"/>
  <c r="A82" i="18" s="1"/>
  <c r="A83" i="18" s="1"/>
  <c r="B16" i="18"/>
  <c r="C16" i="18"/>
  <c r="D16" i="18"/>
  <c r="O16" i="18"/>
  <c r="B17" i="18"/>
  <c r="C17" i="18"/>
  <c r="D17" i="18"/>
  <c r="O17" i="18"/>
  <c r="P17" i="18" s="1"/>
  <c r="B18" i="18"/>
  <c r="C18" i="18"/>
  <c r="D18" i="18"/>
  <c r="O18" i="18"/>
  <c r="P18" i="18" s="1"/>
  <c r="B19" i="18"/>
  <c r="C19" i="18"/>
  <c r="D19" i="18"/>
  <c r="O19" i="18"/>
  <c r="P19" i="18" s="1"/>
  <c r="B20" i="18"/>
  <c r="C20" i="18"/>
  <c r="D20" i="18"/>
  <c r="O20" i="18"/>
  <c r="P20" i="18" s="1"/>
  <c r="B21" i="18"/>
  <c r="C21" i="18"/>
  <c r="D21" i="18"/>
  <c r="O21" i="18"/>
  <c r="P21" i="18" s="1"/>
  <c r="B22" i="18"/>
  <c r="C22" i="18"/>
  <c r="D22" i="18"/>
  <c r="O22" i="18"/>
  <c r="P22" i="18" s="1"/>
  <c r="B23" i="18"/>
  <c r="C23" i="18"/>
  <c r="D23" i="18"/>
  <c r="O23" i="18"/>
  <c r="P23" i="18" s="1"/>
  <c r="B24" i="18"/>
  <c r="C24" i="18"/>
  <c r="D24" i="18"/>
  <c r="O24" i="18"/>
  <c r="P24" i="18" s="1"/>
  <c r="B25" i="18"/>
  <c r="C25" i="18"/>
  <c r="D25" i="18"/>
  <c r="O25" i="18"/>
  <c r="B26" i="18"/>
  <c r="C26" i="18"/>
  <c r="D26" i="18"/>
  <c r="O26" i="18"/>
  <c r="P26" i="18" s="1"/>
  <c r="B27" i="18"/>
  <c r="C27" i="18"/>
  <c r="D27" i="18"/>
  <c r="O27" i="18"/>
  <c r="P27" i="18" s="1"/>
  <c r="B28" i="18"/>
  <c r="C28" i="18"/>
  <c r="D28" i="18"/>
  <c r="O28" i="18"/>
  <c r="B29" i="18"/>
  <c r="C29" i="18"/>
  <c r="D29" i="18"/>
  <c r="O29" i="18"/>
  <c r="P29" i="18" s="1"/>
  <c r="B30" i="18"/>
  <c r="C30" i="18"/>
  <c r="D30" i="18"/>
  <c r="O30" i="18"/>
  <c r="P30" i="18" s="1"/>
  <c r="B31" i="18"/>
  <c r="C31" i="18"/>
  <c r="D31" i="18"/>
  <c r="O31" i="18"/>
  <c r="P31" i="18" s="1"/>
  <c r="B32" i="18"/>
  <c r="C32" i="18"/>
  <c r="D32" i="18"/>
  <c r="O32" i="18"/>
  <c r="P32" i="18" s="1"/>
  <c r="B33" i="18"/>
  <c r="C33" i="18"/>
  <c r="D33" i="18"/>
  <c r="O33" i="18"/>
  <c r="P33" i="18" s="1"/>
  <c r="B34" i="18"/>
  <c r="C34" i="18"/>
  <c r="D34" i="18"/>
  <c r="O34" i="18"/>
  <c r="P34" i="18" s="1"/>
  <c r="B35" i="18"/>
  <c r="C35" i="18"/>
  <c r="D35" i="18"/>
  <c r="O35" i="18"/>
  <c r="P35" i="18" s="1"/>
  <c r="B36" i="18"/>
  <c r="C36" i="18"/>
  <c r="D36" i="18"/>
  <c r="O36" i="18"/>
  <c r="P36" i="18" s="1"/>
  <c r="B37" i="18"/>
  <c r="C37" i="18"/>
  <c r="D37" i="18"/>
  <c r="O37" i="18"/>
  <c r="B38" i="18"/>
  <c r="C38" i="18"/>
  <c r="D38" i="18"/>
  <c r="O38" i="18"/>
  <c r="P38" i="18" s="1"/>
  <c r="B39" i="18"/>
  <c r="C39" i="18"/>
  <c r="D39" i="18"/>
  <c r="O39" i="18"/>
  <c r="P39" i="18" s="1"/>
  <c r="B40" i="18"/>
  <c r="C40" i="18"/>
  <c r="D40" i="18"/>
  <c r="O40" i="18"/>
  <c r="P40" i="18" s="1"/>
  <c r="B41" i="18"/>
  <c r="C41" i="18"/>
  <c r="D41" i="18"/>
  <c r="O41" i="18"/>
  <c r="P41" i="18" s="1"/>
  <c r="B42" i="18"/>
  <c r="C42" i="18"/>
  <c r="D42" i="18"/>
  <c r="O42" i="18"/>
  <c r="P42" i="18" s="1"/>
  <c r="B43" i="18"/>
  <c r="C43" i="18"/>
  <c r="D43" i="18"/>
  <c r="O43" i="18"/>
  <c r="P43" i="18" s="1"/>
  <c r="B44" i="18"/>
  <c r="C44" i="18"/>
  <c r="D44" i="18"/>
  <c r="O44" i="18"/>
  <c r="P44" i="18" s="1"/>
  <c r="B45" i="18"/>
  <c r="C45" i="18"/>
  <c r="D45" i="18"/>
  <c r="O45" i="18"/>
  <c r="P45" i="18" s="1"/>
  <c r="B46" i="18"/>
  <c r="C46" i="18"/>
  <c r="D46" i="18"/>
  <c r="O46" i="18"/>
  <c r="P46" i="18" s="1"/>
  <c r="B47" i="18"/>
  <c r="C47" i="18"/>
  <c r="D47" i="18"/>
  <c r="O47" i="18"/>
  <c r="B48" i="18"/>
  <c r="C48" i="18"/>
  <c r="D48" i="18"/>
  <c r="O48" i="18"/>
  <c r="P48" i="18" s="1"/>
  <c r="B49" i="18"/>
  <c r="C49" i="18"/>
  <c r="D49" i="18"/>
  <c r="O49" i="18"/>
  <c r="P49" i="18" s="1"/>
  <c r="B50" i="18"/>
  <c r="C50" i="18"/>
  <c r="D50" i="18"/>
  <c r="O50" i="18"/>
  <c r="P50" i="18" s="1"/>
  <c r="B51" i="18"/>
  <c r="C51" i="18"/>
  <c r="D51" i="18"/>
  <c r="O51" i="18"/>
  <c r="P51" i="18" s="1"/>
  <c r="B52" i="18"/>
  <c r="C52" i="18"/>
  <c r="D52" i="18"/>
  <c r="O52" i="18"/>
  <c r="P52" i="18" s="1"/>
  <c r="B53" i="18"/>
  <c r="C53" i="18"/>
  <c r="D53" i="18"/>
  <c r="O53" i="18"/>
  <c r="P53" i="18" s="1"/>
  <c r="B54" i="18"/>
  <c r="C54" i="18"/>
  <c r="D54" i="18"/>
  <c r="O54" i="18"/>
  <c r="P54" i="18" s="1"/>
  <c r="O83" i="18"/>
  <c r="P83" i="18" s="1"/>
  <c r="L84" i="18"/>
  <c r="S84" i="18"/>
  <c r="T84" i="18"/>
  <c r="U84" i="18"/>
  <c r="X84" i="18"/>
  <c r="Z84" i="18"/>
  <c r="E2" i="5"/>
  <c r="R2" i="5"/>
  <c r="S2" i="5"/>
  <c r="R3" i="5"/>
  <c r="S3" i="5"/>
  <c r="Z7" i="5"/>
  <c r="AA7" i="5"/>
  <c r="R11" i="5"/>
  <c r="S11" i="5"/>
  <c r="R12" i="5"/>
  <c r="S12" i="5"/>
  <c r="B15" i="5"/>
  <c r="C15" i="5"/>
  <c r="D15" i="5"/>
  <c r="O15" i="5"/>
  <c r="P15" i="5" s="1"/>
  <c r="A16" i="5"/>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B16" i="5"/>
  <c r="C16" i="5"/>
  <c r="D16" i="5"/>
  <c r="O16" i="5"/>
  <c r="P16" i="5" s="1"/>
  <c r="B17" i="5"/>
  <c r="C17" i="5"/>
  <c r="D17" i="5"/>
  <c r="O17" i="5"/>
  <c r="P17" i="5" s="1"/>
  <c r="B18" i="5"/>
  <c r="C18" i="5"/>
  <c r="D18" i="5"/>
  <c r="O18" i="5"/>
  <c r="P18" i="5" s="1"/>
  <c r="B19" i="5"/>
  <c r="C19" i="5"/>
  <c r="D19" i="5"/>
  <c r="O19" i="5"/>
  <c r="P19" i="5" s="1"/>
  <c r="B20" i="5"/>
  <c r="C20" i="5"/>
  <c r="D20" i="5"/>
  <c r="O20" i="5"/>
  <c r="B21" i="5"/>
  <c r="C21" i="5"/>
  <c r="D21" i="5"/>
  <c r="O21" i="5"/>
  <c r="P21" i="5" s="1"/>
  <c r="B22" i="5"/>
  <c r="C22" i="5"/>
  <c r="D22" i="5"/>
  <c r="O22" i="5"/>
  <c r="P22" i="5" s="1"/>
  <c r="B23" i="5"/>
  <c r="C23" i="5"/>
  <c r="D23" i="5"/>
  <c r="O23" i="5"/>
  <c r="P23" i="5" s="1"/>
  <c r="B24" i="5"/>
  <c r="C24" i="5"/>
  <c r="D24" i="5"/>
  <c r="O24" i="5"/>
  <c r="P24" i="5" s="1"/>
  <c r="B25" i="5"/>
  <c r="C25" i="5"/>
  <c r="D25" i="5"/>
  <c r="O25" i="5"/>
  <c r="P25" i="5" s="1"/>
  <c r="B26" i="5"/>
  <c r="C26" i="5"/>
  <c r="D26" i="5"/>
  <c r="O26" i="5"/>
  <c r="P26" i="5" s="1"/>
  <c r="B27" i="5"/>
  <c r="C27" i="5"/>
  <c r="D27" i="5"/>
  <c r="O27" i="5"/>
  <c r="P27" i="5" s="1"/>
  <c r="B28" i="5"/>
  <c r="C28" i="5"/>
  <c r="D28" i="5"/>
  <c r="O28" i="5"/>
  <c r="P28" i="5" s="1"/>
  <c r="B29" i="5"/>
  <c r="C29" i="5"/>
  <c r="D29" i="5"/>
  <c r="O29" i="5"/>
  <c r="B30" i="5"/>
  <c r="C30" i="5"/>
  <c r="D30" i="5"/>
  <c r="O30" i="5"/>
  <c r="P30" i="5" s="1"/>
  <c r="B31" i="5"/>
  <c r="C31" i="5"/>
  <c r="D31" i="5"/>
  <c r="O31" i="5"/>
  <c r="B32" i="5"/>
  <c r="C32" i="5"/>
  <c r="D32" i="5"/>
  <c r="O32" i="5"/>
  <c r="P32" i="5" s="1"/>
  <c r="B33" i="5"/>
  <c r="C33" i="5"/>
  <c r="D33" i="5"/>
  <c r="O33" i="5"/>
  <c r="B34" i="5"/>
  <c r="C34" i="5"/>
  <c r="D34" i="5"/>
  <c r="O34" i="5"/>
  <c r="B35" i="5"/>
  <c r="C35" i="5"/>
  <c r="D35" i="5"/>
  <c r="O35" i="5"/>
  <c r="B36" i="5"/>
  <c r="C36" i="5"/>
  <c r="D36" i="5"/>
  <c r="O36" i="5"/>
  <c r="P36" i="5" s="1"/>
  <c r="B37" i="5"/>
  <c r="C37" i="5"/>
  <c r="D37" i="5"/>
  <c r="O37" i="5"/>
  <c r="B38" i="5"/>
  <c r="C38" i="5"/>
  <c r="D38" i="5"/>
  <c r="O38" i="5"/>
  <c r="P38" i="5" s="1"/>
  <c r="B39" i="5"/>
  <c r="C39" i="5"/>
  <c r="D39" i="5"/>
  <c r="O39" i="5"/>
  <c r="P39" i="5" s="1"/>
  <c r="B40" i="5"/>
  <c r="C40" i="5"/>
  <c r="D40" i="5"/>
  <c r="O40" i="5"/>
  <c r="P40" i="5" s="1"/>
  <c r="B41" i="5"/>
  <c r="C41" i="5"/>
  <c r="D41" i="5"/>
  <c r="O41" i="5"/>
  <c r="P41" i="5" s="1"/>
  <c r="B42" i="5"/>
  <c r="C42" i="5"/>
  <c r="D42" i="5"/>
  <c r="O42" i="5"/>
  <c r="P42" i="5" s="1"/>
  <c r="B43" i="5"/>
  <c r="C43" i="5"/>
  <c r="D43" i="5"/>
  <c r="O43" i="5"/>
  <c r="B44" i="5"/>
  <c r="C44" i="5"/>
  <c r="D44" i="5"/>
  <c r="O44" i="5"/>
  <c r="P44" i="5" s="1"/>
  <c r="B45" i="5"/>
  <c r="C45" i="5"/>
  <c r="D45" i="5"/>
  <c r="O45" i="5"/>
  <c r="P45" i="5" s="1"/>
  <c r="B46" i="5"/>
  <c r="C46" i="5"/>
  <c r="D46" i="5"/>
  <c r="O46" i="5"/>
  <c r="B47" i="5"/>
  <c r="C47" i="5"/>
  <c r="D47" i="5"/>
  <c r="O47" i="5"/>
  <c r="P47" i="5" s="1"/>
  <c r="B48" i="5"/>
  <c r="C48" i="5"/>
  <c r="D48" i="5"/>
  <c r="O48" i="5"/>
  <c r="P48" i="5" s="1"/>
  <c r="B49" i="5"/>
  <c r="C49" i="5"/>
  <c r="D49" i="5"/>
  <c r="O49" i="5"/>
  <c r="P49" i="5" s="1"/>
  <c r="B50" i="5"/>
  <c r="C50" i="5"/>
  <c r="D50" i="5"/>
  <c r="O50" i="5"/>
  <c r="P50" i="5" s="1"/>
  <c r="B51" i="5"/>
  <c r="C51" i="5"/>
  <c r="D51" i="5"/>
  <c r="O51" i="5"/>
  <c r="P51" i="5" s="1"/>
  <c r="B52" i="5"/>
  <c r="C52" i="5"/>
  <c r="D52" i="5"/>
  <c r="O52" i="5"/>
  <c r="P52" i="5" s="1"/>
  <c r="B53" i="5"/>
  <c r="C53" i="5"/>
  <c r="D53" i="5"/>
  <c r="O53" i="5"/>
  <c r="B54" i="5"/>
  <c r="C54" i="5"/>
  <c r="D54" i="5"/>
  <c r="O54" i="5"/>
  <c r="P54" i="5" s="1"/>
  <c r="O83" i="5"/>
  <c r="P83" i="5" s="1"/>
  <c r="L84" i="5"/>
  <c r="S84" i="5"/>
  <c r="T84" i="5"/>
  <c r="U84" i="5"/>
  <c r="X84" i="5"/>
  <c r="Z84" i="5"/>
  <c r="E2" i="6"/>
  <c r="R2" i="6"/>
  <c r="S2" i="6"/>
  <c r="R3" i="6"/>
  <c r="S3" i="6"/>
  <c r="Z7" i="6"/>
  <c r="AA7" i="6"/>
  <c r="R11" i="6"/>
  <c r="S11" i="6"/>
  <c r="R12" i="6"/>
  <c r="S12" i="6"/>
  <c r="B15" i="6"/>
  <c r="C15" i="6"/>
  <c r="D15" i="6"/>
  <c r="O15" i="6"/>
  <c r="A16" i="6"/>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B16" i="6"/>
  <c r="C16" i="6"/>
  <c r="D16" i="6"/>
  <c r="O16" i="6"/>
  <c r="P16" i="6" s="1"/>
  <c r="B17" i="6"/>
  <c r="C17" i="6"/>
  <c r="D17" i="6"/>
  <c r="O17" i="6"/>
  <c r="P17" i="6" s="1"/>
  <c r="B18" i="6"/>
  <c r="C18" i="6"/>
  <c r="D18" i="6"/>
  <c r="O18" i="6"/>
  <c r="P18" i="6" s="1"/>
  <c r="B19" i="6"/>
  <c r="C19" i="6"/>
  <c r="D19" i="6"/>
  <c r="O19" i="6"/>
  <c r="P19" i="6" s="1"/>
  <c r="B20" i="6"/>
  <c r="C20" i="6"/>
  <c r="D20" i="6"/>
  <c r="O20" i="6"/>
  <c r="P20" i="6" s="1"/>
  <c r="B21" i="6"/>
  <c r="C21" i="6"/>
  <c r="D21" i="6"/>
  <c r="O21" i="6"/>
  <c r="P21" i="6" s="1"/>
  <c r="B22" i="6"/>
  <c r="C22" i="6"/>
  <c r="D22" i="6"/>
  <c r="O22" i="6"/>
  <c r="P22" i="6" s="1"/>
  <c r="B23" i="6"/>
  <c r="C23" i="6"/>
  <c r="D23" i="6"/>
  <c r="O23" i="6"/>
  <c r="P23" i="6" s="1"/>
  <c r="B24" i="6"/>
  <c r="C24" i="6"/>
  <c r="D24" i="6"/>
  <c r="O24" i="6"/>
  <c r="P24" i="6" s="1"/>
  <c r="B25" i="6"/>
  <c r="C25" i="6"/>
  <c r="D25" i="6"/>
  <c r="O25" i="6"/>
  <c r="P25" i="6" s="1"/>
  <c r="B26" i="6"/>
  <c r="C26" i="6"/>
  <c r="D26" i="6"/>
  <c r="O26" i="6"/>
  <c r="P26" i="6" s="1"/>
  <c r="B27" i="6"/>
  <c r="C27" i="6"/>
  <c r="D27" i="6"/>
  <c r="O27" i="6"/>
  <c r="P27" i="6" s="1"/>
  <c r="B28" i="6"/>
  <c r="C28" i="6"/>
  <c r="D28" i="6"/>
  <c r="O28" i="6"/>
  <c r="P28" i="6" s="1"/>
  <c r="B29" i="6"/>
  <c r="C29" i="6"/>
  <c r="D29" i="6"/>
  <c r="O29" i="6"/>
  <c r="P29" i="6" s="1"/>
  <c r="B30" i="6"/>
  <c r="C30" i="6"/>
  <c r="D30" i="6"/>
  <c r="O30" i="6"/>
  <c r="P30" i="6" s="1"/>
  <c r="B31" i="6"/>
  <c r="C31" i="6"/>
  <c r="D31" i="6"/>
  <c r="O31" i="6"/>
  <c r="B32" i="6"/>
  <c r="C32" i="6"/>
  <c r="D32" i="6"/>
  <c r="O32" i="6"/>
  <c r="P32" i="6" s="1"/>
  <c r="B33" i="6"/>
  <c r="C33" i="6"/>
  <c r="D33" i="6"/>
  <c r="O33" i="6"/>
  <c r="P33" i="6" s="1"/>
  <c r="B34" i="6"/>
  <c r="C34" i="6"/>
  <c r="D34" i="6"/>
  <c r="O34" i="6"/>
  <c r="B35" i="6"/>
  <c r="C35" i="6"/>
  <c r="D35" i="6"/>
  <c r="O35" i="6"/>
  <c r="P35" i="6" s="1"/>
  <c r="B36" i="6"/>
  <c r="C36" i="6"/>
  <c r="D36" i="6"/>
  <c r="O36" i="6"/>
  <c r="P36" i="6" s="1"/>
  <c r="B37" i="6"/>
  <c r="C37" i="6"/>
  <c r="D37" i="6"/>
  <c r="O37" i="6"/>
  <c r="P37" i="6" s="1"/>
  <c r="B38" i="6"/>
  <c r="C38" i="6"/>
  <c r="D38" i="6"/>
  <c r="O38" i="6"/>
  <c r="P38" i="6" s="1"/>
  <c r="B39" i="6"/>
  <c r="C39" i="6"/>
  <c r="D39" i="6"/>
  <c r="O39" i="6"/>
  <c r="P39" i="6" s="1"/>
  <c r="B40" i="6"/>
  <c r="C40" i="6"/>
  <c r="D40" i="6"/>
  <c r="O40" i="6"/>
  <c r="P40" i="6" s="1"/>
  <c r="B41" i="6"/>
  <c r="C41" i="6"/>
  <c r="D41" i="6"/>
  <c r="O41" i="6"/>
  <c r="P41" i="6" s="1"/>
  <c r="B42" i="6"/>
  <c r="C42" i="6"/>
  <c r="D42" i="6"/>
  <c r="O42" i="6"/>
  <c r="B43" i="6"/>
  <c r="C43" i="6"/>
  <c r="D43" i="6"/>
  <c r="O43" i="6"/>
  <c r="P43" i="6" s="1"/>
  <c r="B44" i="6"/>
  <c r="C44" i="6"/>
  <c r="D44" i="6"/>
  <c r="O44" i="6"/>
  <c r="P44" i="6" s="1"/>
  <c r="B45" i="6"/>
  <c r="C45" i="6"/>
  <c r="D45" i="6"/>
  <c r="O45" i="6"/>
  <c r="P45" i="6" s="1"/>
  <c r="B46" i="6"/>
  <c r="C46" i="6"/>
  <c r="D46" i="6"/>
  <c r="O46" i="6"/>
  <c r="B47" i="6"/>
  <c r="C47" i="6"/>
  <c r="D47" i="6"/>
  <c r="O47" i="6"/>
  <c r="P47" i="6" s="1"/>
  <c r="B48" i="6"/>
  <c r="C48" i="6"/>
  <c r="D48" i="6"/>
  <c r="O48" i="6"/>
  <c r="P48" i="6" s="1"/>
  <c r="B49" i="6"/>
  <c r="C49" i="6"/>
  <c r="D49" i="6"/>
  <c r="O49" i="6"/>
  <c r="B50" i="6"/>
  <c r="C50" i="6"/>
  <c r="D50" i="6"/>
  <c r="O50" i="6"/>
  <c r="B51" i="6"/>
  <c r="C51" i="6"/>
  <c r="D51" i="6"/>
  <c r="O51" i="6"/>
  <c r="P51" i="6" s="1"/>
  <c r="B52" i="6"/>
  <c r="C52" i="6"/>
  <c r="D52" i="6"/>
  <c r="O52" i="6"/>
  <c r="P52" i="6" s="1"/>
  <c r="B53" i="6"/>
  <c r="C53" i="6"/>
  <c r="D53" i="6"/>
  <c r="O53" i="6"/>
  <c r="P53" i="6" s="1"/>
  <c r="B54" i="6"/>
  <c r="C54" i="6"/>
  <c r="D54" i="6"/>
  <c r="O54" i="6"/>
  <c r="P54" i="6" s="1"/>
  <c r="O83" i="6"/>
  <c r="P83" i="6" s="1"/>
  <c r="L84" i="6"/>
  <c r="S84" i="6"/>
  <c r="T84" i="6"/>
  <c r="U84" i="6"/>
  <c r="X84" i="6"/>
  <c r="Z84" i="6"/>
  <c r="R2" i="7"/>
  <c r="S2" i="7"/>
  <c r="R3" i="7"/>
  <c r="S3" i="7"/>
  <c r="Z7" i="7"/>
  <c r="AA7" i="7"/>
  <c r="R11" i="7"/>
  <c r="S11" i="7"/>
  <c r="R12" i="7"/>
  <c r="S12" i="7"/>
  <c r="B15" i="7"/>
  <c r="C15" i="7"/>
  <c r="D15" i="7"/>
  <c r="O15" i="7"/>
  <c r="P15" i="7" s="1"/>
  <c r="A16" i="7"/>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B16" i="7"/>
  <c r="C16" i="7"/>
  <c r="D16" i="7"/>
  <c r="O16" i="7"/>
  <c r="P16" i="7" s="1"/>
  <c r="B17" i="7"/>
  <c r="C17" i="7"/>
  <c r="D17" i="7"/>
  <c r="O17" i="7"/>
  <c r="P17" i="7" s="1"/>
  <c r="B18" i="7"/>
  <c r="C18" i="7"/>
  <c r="D18" i="7"/>
  <c r="O18" i="7"/>
  <c r="P18" i="7" s="1"/>
  <c r="B19" i="7"/>
  <c r="C19" i="7"/>
  <c r="D19" i="7"/>
  <c r="O19" i="7"/>
  <c r="P19" i="7" s="1"/>
  <c r="B20" i="7"/>
  <c r="C20" i="7"/>
  <c r="D20" i="7"/>
  <c r="O20" i="7"/>
  <c r="P20" i="7" s="1"/>
  <c r="B21" i="7"/>
  <c r="C21" i="7"/>
  <c r="D21" i="7"/>
  <c r="O21" i="7"/>
  <c r="P21" i="7" s="1"/>
  <c r="B22" i="7"/>
  <c r="C22" i="7"/>
  <c r="D22" i="7"/>
  <c r="O22" i="7"/>
  <c r="P22" i="7" s="1"/>
  <c r="B23" i="7"/>
  <c r="C23" i="7"/>
  <c r="D23" i="7"/>
  <c r="O23" i="7"/>
  <c r="P23" i="7" s="1"/>
  <c r="B24" i="7"/>
  <c r="C24" i="7"/>
  <c r="D24" i="7"/>
  <c r="O24" i="7"/>
  <c r="P24" i="7" s="1"/>
  <c r="B25" i="7"/>
  <c r="C25" i="7"/>
  <c r="D25" i="7"/>
  <c r="O25" i="7"/>
  <c r="P25" i="7" s="1"/>
  <c r="B26" i="7"/>
  <c r="C26" i="7"/>
  <c r="D26" i="7"/>
  <c r="O26" i="7"/>
  <c r="P26" i="7" s="1"/>
  <c r="B27" i="7"/>
  <c r="C27" i="7"/>
  <c r="D27" i="7"/>
  <c r="O27" i="7"/>
  <c r="P27" i="7" s="1"/>
  <c r="B28" i="7"/>
  <c r="C28" i="7"/>
  <c r="D28" i="7"/>
  <c r="O28" i="7"/>
  <c r="P28" i="7" s="1"/>
  <c r="B29" i="7"/>
  <c r="C29" i="7"/>
  <c r="D29" i="7"/>
  <c r="O29" i="7"/>
  <c r="P29" i="7" s="1"/>
  <c r="B30" i="7"/>
  <c r="C30" i="7"/>
  <c r="D30" i="7"/>
  <c r="O30" i="7"/>
  <c r="P30" i="7" s="1"/>
  <c r="B31" i="7"/>
  <c r="C31" i="7"/>
  <c r="D31" i="7"/>
  <c r="O31" i="7"/>
  <c r="P31" i="7" s="1"/>
  <c r="B32" i="7"/>
  <c r="C32" i="7"/>
  <c r="D32" i="7"/>
  <c r="O32" i="7"/>
  <c r="P32" i="7" s="1"/>
  <c r="B33" i="7"/>
  <c r="C33" i="7"/>
  <c r="D33" i="7"/>
  <c r="O33" i="7"/>
  <c r="P33" i="7" s="1"/>
  <c r="B34" i="7"/>
  <c r="C34" i="7"/>
  <c r="D34" i="7"/>
  <c r="O34" i="7"/>
  <c r="P34" i="7" s="1"/>
  <c r="B35" i="7"/>
  <c r="C35" i="7"/>
  <c r="D35" i="7"/>
  <c r="O35" i="7"/>
  <c r="P35" i="7" s="1"/>
  <c r="W35" i="7" s="1"/>
  <c r="Y35" i="7" s="1"/>
  <c r="B36" i="7"/>
  <c r="C36" i="7"/>
  <c r="D36" i="7"/>
  <c r="O36" i="7"/>
  <c r="P36" i="7" s="1"/>
  <c r="B37" i="7"/>
  <c r="C37" i="7"/>
  <c r="D37" i="7"/>
  <c r="O37" i="7"/>
  <c r="P37" i="7" s="1"/>
  <c r="B38" i="7"/>
  <c r="C38" i="7"/>
  <c r="D38" i="7"/>
  <c r="O38" i="7"/>
  <c r="B39" i="7"/>
  <c r="C39" i="7"/>
  <c r="D39" i="7"/>
  <c r="O39" i="7"/>
  <c r="P39" i="7" s="1"/>
  <c r="W39" i="7" s="1"/>
  <c r="Y39" i="7" s="1"/>
  <c r="B40" i="7"/>
  <c r="C40" i="7"/>
  <c r="D40" i="7"/>
  <c r="O40" i="7"/>
  <c r="P40" i="7" s="1"/>
  <c r="B41" i="7"/>
  <c r="C41" i="7"/>
  <c r="D41" i="7"/>
  <c r="O41" i="7"/>
  <c r="P41" i="7" s="1"/>
  <c r="B42" i="7"/>
  <c r="C42" i="7"/>
  <c r="D42" i="7"/>
  <c r="O42" i="7"/>
  <c r="P42" i="7" s="1"/>
  <c r="B43" i="7"/>
  <c r="C43" i="7"/>
  <c r="D43" i="7"/>
  <c r="O43" i="7"/>
  <c r="P43" i="7" s="1"/>
  <c r="B44" i="7"/>
  <c r="C44" i="7"/>
  <c r="D44" i="7"/>
  <c r="O44" i="7"/>
  <c r="P44" i="7" s="1"/>
  <c r="B45" i="7"/>
  <c r="C45" i="7"/>
  <c r="D45" i="7"/>
  <c r="O45" i="7"/>
  <c r="P45" i="7" s="1"/>
  <c r="B46" i="7"/>
  <c r="C46" i="7"/>
  <c r="D46" i="7"/>
  <c r="O46" i="7"/>
  <c r="P46" i="7" s="1"/>
  <c r="B47" i="7"/>
  <c r="C47" i="7"/>
  <c r="D47" i="7"/>
  <c r="O47" i="7"/>
  <c r="P47" i="7"/>
  <c r="W47" i="7" s="1"/>
  <c r="Y47" i="7" s="1"/>
  <c r="B48" i="7"/>
  <c r="C48" i="7"/>
  <c r="D48" i="7"/>
  <c r="O48" i="7"/>
  <c r="P48" i="7" s="1"/>
  <c r="B49" i="7"/>
  <c r="C49" i="7"/>
  <c r="D49" i="7"/>
  <c r="O49" i="7"/>
  <c r="P49" i="7" s="1"/>
  <c r="B50" i="7"/>
  <c r="C50" i="7"/>
  <c r="D50" i="7"/>
  <c r="O50" i="7"/>
  <c r="P50" i="7" s="1"/>
  <c r="B51" i="7"/>
  <c r="C51" i="7"/>
  <c r="D51" i="7"/>
  <c r="O51" i="7"/>
  <c r="P51" i="7" s="1"/>
  <c r="B52" i="7"/>
  <c r="C52" i="7"/>
  <c r="D52" i="7"/>
  <c r="O52" i="7"/>
  <c r="P52" i="7" s="1"/>
  <c r="B53" i="7"/>
  <c r="C53" i="7"/>
  <c r="D53" i="7"/>
  <c r="O53" i="7"/>
  <c r="P53" i="7" s="1"/>
  <c r="B54" i="7"/>
  <c r="C54" i="7"/>
  <c r="D54" i="7"/>
  <c r="O54" i="7"/>
  <c r="P54" i="7" s="1"/>
  <c r="O83" i="7"/>
  <c r="P83" i="7" s="1"/>
  <c r="W83" i="7" s="1"/>
  <c r="Y83" i="7" s="1"/>
  <c r="L84" i="7"/>
  <c r="S84" i="7"/>
  <c r="T84" i="7"/>
  <c r="U84" i="7"/>
  <c r="X84" i="7"/>
  <c r="Z84" i="7"/>
  <c r="E2" i="8"/>
  <c r="R2" i="8"/>
  <c r="S2" i="8"/>
  <c r="R3" i="8"/>
  <c r="S3" i="8"/>
  <c r="Z7" i="8"/>
  <c r="AA7" i="8"/>
  <c r="R11" i="8"/>
  <c r="S11" i="8"/>
  <c r="R12" i="8"/>
  <c r="S12" i="8"/>
  <c r="B15" i="8"/>
  <c r="C15" i="8"/>
  <c r="D15" i="8"/>
  <c r="O15" i="8"/>
  <c r="P15" i="8" s="1"/>
  <c r="A16" i="8"/>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B16" i="8"/>
  <c r="C16" i="8"/>
  <c r="D16" i="8"/>
  <c r="O16" i="8"/>
  <c r="P16" i="8" s="1"/>
  <c r="B17" i="8"/>
  <c r="C17" i="8"/>
  <c r="D17" i="8"/>
  <c r="O17" i="8"/>
  <c r="P17" i="8" s="1"/>
  <c r="B18" i="8"/>
  <c r="C18" i="8"/>
  <c r="D18" i="8"/>
  <c r="O18" i="8"/>
  <c r="P18" i="8" s="1"/>
  <c r="B19" i="8"/>
  <c r="C19" i="8"/>
  <c r="D19" i="8"/>
  <c r="O19" i="8"/>
  <c r="P19" i="8" s="1"/>
  <c r="B20" i="8"/>
  <c r="C20" i="8"/>
  <c r="D20" i="8"/>
  <c r="O20" i="8"/>
  <c r="P20" i="8" s="1"/>
  <c r="B21" i="8"/>
  <c r="C21" i="8"/>
  <c r="D21" i="8"/>
  <c r="O21" i="8"/>
  <c r="P21" i="8" s="1"/>
  <c r="B22" i="8"/>
  <c r="C22" i="8"/>
  <c r="D22" i="8"/>
  <c r="O22" i="8"/>
  <c r="P22" i="8" s="1"/>
  <c r="B23" i="8"/>
  <c r="C23" i="8"/>
  <c r="D23" i="8"/>
  <c r="O23" i="8"/>
  <c r="P23" i="8" s="1"/>
  <c r="B24" i="8"/>
  <c r="C24" i="8"/>
  <c r="D24" i="8"/>
  <c r="O24" i="8"/>
  <c r="P24" i="8" s="1"/>
  <c r="B25" i="8"/>
  <c r="C25" i="8"/>
  <c r="D25" i="8"/>
  <c r="O25" i="8"/>
  <c r="P25" i="8" s="1"/>
  <c r="B26" i="8"/>
  <c r="C26" i="8"/>
  <c r="D26" i="8"/>
  <c r="O26" i="8"/>
  <c r="P26" i="8" s="1"/>
  <c r="B27" i="8"/>
  <c r="C27" i="8"/>
  <c r="D27" i="8"/>
  <c r="O27" i="8"/>
  <c r="P27" i="8" s="1"/>
  <c r="B28" i="8"/>
  <c r="C28" i="8"/>
  <c r="D28" i="8"/>
  <c r="O28" i="8"/>
  <c r="B29" i="8"/>
  <c r="C29" i="8"/>
  <c r="D29" i="8"/>
  <c r="O29" i="8"/>
  <c r="P29" i="8" s="1"/>
  <c r="B30" i="8"/>
  <c r="C30" i="8"/>
  <c r="D30" i="8"/>
  <c r="O30" i="8"/>
  <c r="P30" i="8" s="1"/>
  <c r="B31" i="8"/>
  <c r="C31" i="8"/>
  <c r="D31" i="8"/>
  <c r="O31" i="8"/>
  <c r="P31" i="8" s="1"/>
  <c r="B32" i="8"/>
  <c r="C32" i="8"/>
  <c r="D32" i="8"/>
  <c r="O32" i="8"/>
  <c r="P32" i="8" s="1"/>
  <c r="B33" i="8"/>
  <c r="C33" i="8"/>
  <c r="D33" i="8"/>
  <c r="O33" i="8"/>
  <c r="P33" i="8" s="1"/>
  <c r="B34" i="8"/>
  <c r="C34" i="8"/>
  <c r="D34" i="8"/>
  <c r="O34" i="8"/>
  <c r="P34" i="8" s="1"/>
  <c r="B35" i="8"/>
  <c r="C35" i="8"/>
  <c r="D35" i="8"/>
  <c r="O35" i="8"/>
  <c r="P35" i="8" s="1"/>
  <c r="B36" i="8"/>
  <c r="C36" i="8"/>
  <c r="D36" i="8"/>
  <c r="O36" i="8"/>
  <c r="P36" i="8" s="1"/>
  <c r="B37" i="8"/>
  <c r="C37" i="8"/>
  <c r="D37" i="8"/>
  <c r="O37" i="8"/>
  <c r="P37" i="8" s="1"/>
  <c r="B38" i="8"/>
  <c r="C38" i="8"/>
  <c r="D38" i="8"/>
  <c r="O38" i="8"/>
  <c r="P38" i="8" s="1"/>
  <c r="W38" i="8" s="1"/>
  <c r="Y38" i="8" s="1"/>
  <c r="B39" i="8"/>
  <c r="C39" i="8"/>
  <c r="D39" i="8"/>
  <c r="O39" i="8"/>
  <c r="P39" i="8" s="1"/>
  <c r="B40" i="8"/>
  <c r="C40" i="8"/>
  <c r="D40" i="8"/>
  <c r="O40" i="8"/>
  <c r="P40" i="8" s="1"/>
  <c r="B41" i="8"/>
  <c r="C41" i="8"/>
  <c r="D41" i="8"/>
  <c r="O41" i="8"/>
  <c r="P41" i="8" s="1"/>
  <c r="B42" i="8"/>
  <c r="C42" i="8"/>
  <c r="D42" i="8"/>
  <c r="O42" i="8"/>
  <c r="P42" i="8" s="1"/>
  <c r="B43" i="8"/>
  <c r="C43" i="8"/>
  <c r="D43" i="8"/>
  <c r="O43" i="8"/>
  <c r="P43" i="8" s="1"/>
  <c r="B44" i="8"/>
  <c r="C44" i="8"/>
  <c r="D44" i="8"/>
  <c r="O44" i="8"/>
  <c r="P44" i="8" s="1"/>
  <c r="B45" i="8"/>
  <c r="C45" i="8"/>
  <c r="D45" i="8"/>
  <c r="O45" i="8"/>
  <c r="P45" i="8" s="1"/>
  <c r="B46" i="8"/>
  <c r="C46" i="8"/>
  <c r="D46" i="8"/>
  <c r="O46" i="8"/>
  <c r="P46" i="8" s="1"/>
  <c r="W46" i="8" s="1"/>
  <c r="Y46" i="8" s="1"/>
  <c r="B47" i="8"/>
  <c r="C47" i="8"/>
  <c r="D47" i="8"/>
  <c r="O47" i="8"/>
  <c r="P47" i="8" s="1"/>
  <c r="B48" i="8"/>
  <c r="C48" i="8"/>
  <c r="D48" i="8"/>
  <c r="O48" i="8"/>
  <c r="P48" i="8" s="1"/>
  <c r="B49" i="8"/>
  <c r="C49" i="8"/>
  <c r="D49" i="8"/>
  <c r="O49" i="8"/>
  <c r="P49" i="8" s="1"/>
  <c r="B50" i="8"/>
  <c r="C50" i="8"/>
  <c r="D50" i="8"/>
  <c r="O50" i="8"/>
  <c r="P50" i="8" s="1"/>
  <c r="B51" i="8"/>
  <c r="C51" i="8"/>
  <c r="D51" i="8"/>
  <c r="O51" i="8"/>
  <c r="P51" i="8" s="1"/>
  <c r="B52" i="8"/>
  <c r="C52" i="8"/>
  <c r="D52" i="8"/>
  <c r="O52" i="8"/>
  <c r="P52" i="8" s="1"/>
  <c r="B53" i="8"/>
  <c r="C53" i="8"/>
  <c r="D53" i="8"/>
  <c r="O53" i="8"/>
  <c r="P53" i="8" s="1"/>
  <c r="B54" i="8"/>
  <c r="C54" i="8"/>
  <c r="D54" i="8"/>
  <c r="O54" i="8"/>
  <c r="P54" i="8" s="1"/>
  <c r="O83" i="8"/>
  <c r="P83" i="8" s="1"/>
  <c r="L84" i="8"/>
  <c r="S84" i="8"/>
  <c r="T84" i="8"/>
  <c r="U84" i="8"/>
  <c r="X84" i="8"/>
  <c r="Z84" i="8"/>
  <c r="E2" i="9"/>
  <c r="R2" i="9"/>
  <c r="S2" i="9"/>
  <c r="R3" i="9"/>
  <c r="S3" i="9"/>
  <c r="Z7" i="9"/>
  <c r="AA7" i="9"/>
  <c r="R11" i="9"/>
  <c r="S11" i="9"/>
  <c r="R12" i="9"/>
  <c r="S12" i="9"/>
  <c r="B15" i="9"/>
  <c r="C15" i="9"/>
  <c r="D15" i="9"/>
  <c r="O15" i="9"/>
  <c r="P15" i="9" s="1"/>
  <c r="A16" i="9"/>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B16" i="9"/>
  <c r="C16" i="9"/>
  <c r="D16" i="9"/>
  <c r="O16" i="9"/>
  <c r="P16" i="9" s="1"/>
  <c r="B17" i="9"/>
  <c r="C17" i="9"/>
  <c r="D17" i="9"/>
  <c r="O17" i="9"/>
  <c r="P17" i="9" s="1"/>
  <c r="B18" i="9"/>
  <c r="C18" i="9"/>
  <c r="D18" i="9"/>
  <c r="O18" i="9"/>
  <c r="P18" i="9" s="1"/>
  <c r="B19" i="9"/>
  <c r="C19" i="9"/>
  <c r="D19" i="9"/>
  <c r="O19" i="9"/>
  <c r="P19" i="9" s="1"/>
  <c r="B20" i="9"/>
  <c r="C20" i="9"/>
  <c r="D20" i="9"/>
  <c r="O20" i="9"/>
  <c r="P20" i="9" s="1"/>
  <c r="B21" i="9"/>
  <c r="C21" i="9"/>
  <c r="D21" i="9"/>
  <c r="O21" i="9"/>
  <c r="P21" i="9" s="1"/>
  <c r="B22" i="9"/>
  <c r="C22" i="9"/>
  <c r="D22" i="9"/>
  <c r="O22" i="9"/>
  <c r="P22" i="9" s="1"/>
  <c r="B23" i="9"/>
  <c r="C23" i="9"/>
  <c r="D23" i="9"/>
  <c r="O23" i="9"/>
  <c r="P23" i="9" s="1"/>
  <c r="B24" i="9"/>
  <c r="C24" i="9"/>
  <c r="D24" i="9"/>
  <c r="O24" i="9"/>
  <c r="P24" i="9" s="1"/>
  <c r="B25" i="9"/>
  <c r="C25" i="9"/>
  <c r="D25" i="9"/>
  <c r="O25" i="9"/>
  <c r="P25" i="9" s="1"/>
  <c r="B26" i="9"/>
  <c r="C26" i="9"/>
  <c r="D26" i="9"/>
  <c r="O26" i="9"/>
  <c r="P26" i="9" s="1"/>
  <c r="B27" i="9"/>
  <c r="C27" i="9"/>
  <c r="D27" i="9"/>
  <c r="O27" i="9"/>
  <c r="P27" i="9" s="1"/>
  <c r="B28" i="9"/>
  <c r="C28" i="9"/>
  <c r="D28" i="9"/>
  <c r="O28" i="9"/>
  <c r="P28" i="9" s="1"/>
  <c r="B29" i="9"/>
  <c r="C29" i="9"/>
  <c r="D29" i="9"/>
  <c r="O29" i="9"/>
  <c r="P29" i="9" s="1"/>
  <c r="B30" i="9"/>
  <c r="C30" i="9"/>
  <c r="D30" i="9"/>
  <c r="O30" i="9"/>
  <c r="P30" i="9" s="1"/>
  <c r="B31" i="9"/>
  <c r="C31" i="9"/>
  <c r="D31" i="9"/>
  <c r="O31" i="9"/>
  <c r="P31" i="9" s="1"/>
  <c r="W31" i="9" s="1"/>
  <c r="Y31" i="9" s="1"/>
  <c r="B32" i="9"/>
  <c r="C32" i="9"/>
  <c r="D32" i="9"/>
  <c r="O32" i="9"/>
  <c r="P32" i="9" s="1"/>
  <c r="B33" i="9"/>
  <c r="C33" i="9"/>
  <c r="D33" i="9"/>
  <c r="O33" i="9"/>
  <c r="B34" i="9"/>
  <c r="C34" i="9"/>
  <c r="D34" i="9"/>
  <c r="O34" i="9"/>
  <c r="P34" i="9" s="1"/>
  <c r="B35" i="9"/>
  <c r="C35" i="9"/>
  <c r="D35" i="9"/>
  <c r="O35" i="9"/>
  <c r="P35" i="9" s="1"/>
  <c r="B36" i="9"/>
  <c r="C36" i="9"/>
  <c r="D36" i="9"/>
  <c r="O36" i="9"/>
  <c r="P36" i="9" s="1"/>
  <c r="B37" i="9"/>
  <c r="C37" i="9"/>
  <c r="D37" i="9"/>
  <c r="O37" i="9"/>
  <c r="P37" i="9" s="1"/>
  <c r="B38" i="9"/>
  <c r="C38" i="9"/>
  <c r="D38" i="9"/>
  <c r="O38" i="9"/>
  <c r="P38" i="9" s="1"/>
  <c r="B39" i="9"/>
  <c r="C39" i="9"/>
  <c r="D39" i="9"/>
  <c r="O39" i="9"/>
  <c r="B40" i="9"/>
  <c r="C40" i="9"/>
  <c r="D40" i="9"/>
  <c r="O40" i="9"/>
  <c r="P40" i="9" s="1"/>
  <c r="B41" i="9"/>
  <c r="C41" i="9"/>
  <c r="D41" i="9"/>
  <c r="O41" i="9"/>
  <c r="P41" i="9" s="1"/>
  <c r="B42" i="9"/>
  <c r="C42" i="9"/>
  <c r="D42" i="9"/>
  <c r="O42" i="9"/>
  <c r="P42" i="9" s="1"/>
  <c r="B43" i="9"/>
  <c r="C43" i="9"/>
  <c r="D43" i="9"/>
  <c r="O43" i="9"/>
  <c r="P43" i="9" s="1"/>
  <c r="B44" i="9"/>
  <c r="C44" i="9"/>
  <c r="D44" i="9"/>
  <c r="O44" i="9"/>
  <c r="P44" i="9" s="1"/>
  <c r="B45" i="9"/>
  <c r="C45" i="9"/>
  <c r="D45" i="9"/>
  <c r="O45" i="9"/>
  <c r="P45" i="9" s="1"/>
  <c r="B46" i="9"/>
  <c r="C46" i="9"/>
  <c r="D46" i="9"/>
  <c r="O46" i="9"/>
  <c r="P46" i="9" s="1"/>
  <c r="B47" i="9"/>
  <c r="C47" i="9"/>
  <c r="D47" i="9"/>
  <c r="O47" i="9"/>
  <c r="P47" i="9" s="1"/>
  <c r="B48" i="9"/>
  <c r="C48" i="9"/>
  <c r="D48" i="9"/>
  <c r="O48" i="9"/>
  <c r="B49" i="9"/>
  <c r="C49" i="9"/>
  <c r="D49" i="9"/>
  <c r="O49" i="9"/>
  <c r="P49" i="9" s="1"/>
  <c r="B50" i="9"/>
  <c r="C50" i="9"/>
  <c r="D50" i="9"/>
  <c r="O50" i="9"/>
  <c r="P50" i="9" s="1"/>
  <c r="B51" i="9"/>
  <c r="C51" i="9"/>
  <c r="D51" i="9"/>
  <c r="O51" i="9"/>
  <c r="P51" i="9" s="1"/>
  <c r="B52" i="9"/>
  <c r="C52" i="9"/>
  <c r="D52" i="9"/>
  <c r="O52" i="9"/>
  <c r="P52" i="9" s="1"/>
  <c r="B53" i="9"/>
  <c r="C53" i="9"/>
  <c r="D53" i="9"/>
  <c r="O53" i="9"/>
  <c r="P53" i="9" s="1"/>
  <c r="B54" i="9"/>
  <c r="C54" i="9"/>
  <c r="D54" i="9"/>
  <c r="O54" i="9"/>
  <c r="O83" i="9"/>
  <c r="P83" i="9" s="1"/>
  <c r="L84" i="9"/>
  <c r="S84" i="9"/>
  <c r="T84" i="9"/>
  <c r="U84" i="9"/>
  <c r="X84" i="9"/>
  <c r="Z84" i="9"/>
  <c r="E2" i="10"/>
  <c r="R2" i="10"/>
  <c r="S2" i="10"/>
  <c r="R3" i="10"/>
  <c r="S3" i="10"/>
  <c r="Z7" i="10"/>
  <c r="AA7" i="10"/>
  <c r="R11" i="10"/>
  <c r="S11" i="10"/>
  <c r="R12" i="10"/>
  <c r="S12" i="10"/>
  <c r="B15" i="10"/>
  <c r="C15" i="10"/>
  <c r="D15" i="10"/>
  <c r="O15" i="10"/>
  <c r="P15" i="10" s="1"/>
  <c r="A16" i="10"/>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B16" i="10"/>
  <c r="C16" i="10"/>
  <c r="D16" i="10"/>
  <c r="O16" i="10"/>
  <c r="P16" i="10" s="1"/>
  <c r="B17" i="10"/>
  <c r="C17" i="10"/>
  <c r="D17" i="10"/>
  <c r="O17" i="10"/>
  <c r="B18" i="10"/>
  <c r="C18" i="10"/>
  <c r="D18" i="10"/>
  <c r="O18" i="10"/>
  <c r="P18" i="10" s="1"/>
  <c r="B19" i="10"/>
  <c r="C19" i="10"/>
  <c r="D19" i="10"/>
  <c r="O19" i="10"/>
  <c r="P19" i="10" s="1"/>
  <c r="B20" i="10"/>
  <c r="C20" i="10"/>
  <c r="D20" i="10"/>
  <c r="O20" i="10"/>
  <c r="B21" i="10"/>
  <c r="C21" i="10"/>
  <c r="D21" i="10"/>
  <c r="O21" i="10"/>
  <c r="P21" i="10" s="1"/>
  <c r="B22" i="10"/>
  <c r="C22" i="10"/>
  <c r="D22" i="10"/>
  <c r="O22" i="10"/>
  <c r="P22" i="10" s="1"/>
  <c r="B23" i="10"/>
  <c r="C23" i="10"/>
  <c r="D23" i="10"/>
  <c r="O23" i="10"/>
  <c r="P23" i="10" s="1"/>
  <c r="B24" i="10"/>
  <c r="C24" i="10"/>
  <c r="D24" i="10"/>
  <c r="O24" i="10"/>
  <c r="P24" i="10" s="1"/>
  <c r="B25" i="10"/>
  <c r="C25" i="10"/>
  <c r="D25" i="10"/>
  <c r="O25" i="10"/>
  <c r="P25" i="10" s="1"/>
  <c r="B26" i="10"/>
  <c r="C26" i="10"/>
  <c r="D26" i="10"/>
  <c r="O26" i="10"/>
  <c r="P26" i="10" s="1"/>
  <c r="B27" i="10"/>
  <c r="C27" i="10"/>
  <c r="D27" i="10"/>
  <c r="O27" i="10"/>
  <c r="P27" i="10" s="1"/>
  <c r="B28" i="10"/>
  <c r="C28" i="10"/>
  <c r="D28" i="10"/>
  <c r="O28" i="10"/>
  <c r="P28" i="10" s="1"/>
  <c r="B29" i="10"/>
  <c r="C29" i="10"/>
  <c r="D29" i="10"/>
  <c r="O29" i="10"/>
  <c r="B30" i="10"/>
  <c r="C30" i="10"/>
  <c r="D30" i="10"/>
  <c r="O30" i="10"/>
  <c r="P30" i="10" s="1"/>
  <c r="B31" i="10"/>
  <c r="C31" i="10"/>
  <c r="D31" i="10"/>
  <c r="O31" i="10"/>
  <c r="P31" i="10" s="1"/>
  <c r="B32" i="10"/>
  <c r="C32" i="10"/>
  <c r="D32" i="10"/>
  <c r="O32" i="10"/>
  <c r="P32" i="10" s="1"/>
  <c r="B33" i="10"/>
  <c r="C33" i="10"/>
  <c r="D33" i="10"/>
  <c r="O33" i="10"/>
  <c r="P33" i="10" s="1"/>
  <c r="B34" i="10"/>
  <c r="C34" i="10"/>
  <c r="D34" i="10"/>
  <c r="O34" i="10"/>
  <c r="P34" i="10" s="1"/>
  <c r="B35" i="10"/>
  <c r="C35" i="10"/>
  <c r="D35" i="10"/>
  <c r="O35" i="10"/>
  <c r="B36" i="10"/>
  <c r="C36" i="10"/>
  <c r="D36" i="10"/>
  <c r="O36" i="10"/>
  <c r="P36" i="10" s="1"/>
  <c r="W36" i="10" s="1"/>
  <c r="Y36" i="10" s="1"/>
  <c r="B37" i="10"/>
  <c r="C37" i="10"/>
  <c r="D37" i="10"/>
  <c r="O37" i="10"/>
  <c r="P37" i="10" s="1"/>
  <c r="B38" i="10"/>
  <c r="C38" i="10"/>
  <c r="D38" i="10"/>
  <c r="O38" i="10"/>
  <c r="P38" i="10" s="1"/>
  <c r="B39" i="10"/>
  <c r="C39" i="10"/>
  <c r="D39" i="10"/>
  <c r="O39" i="10"/>
  <c r="B40" i="10"/>
  <c r="C40" i="10"/>
  <c r="D40" i="10"/>
  <c r="O40" i="10"/>
  <c r="P40" i="10" s="1"/>
  <c r="B41" i="10"/>
  <c r="C41" i="10"/>
  <c r="D41" i="10"/>
  <c r="O41" i="10"/>
  <c r="B42" i="10"/>
  <c r="C42" i="10"/>
  <c r="D42" i="10"/>
  <c r="O42" i="10"/>
  <c r="P42" i="10" s="1"/>
  <c r="B43" i="10"/>
  <c r="C43" i="10"/>
  <c r="D43" i="10"/>
  <c r="O43" i="10"/>
  <c r="B44" i="10"/>
  <c r="C44" i="10"/>
  <c r="D44" i="10"/>
  <c r="O44" i="10"/>
  <c r="B45" i="10"/>
  <c r="C45" i="10"/>
  <c r="D45" i="10"/>
  <c r="O45" i="10"/>
  <c r="P45" i="10" s="1"/>
  <c r="B46" i="10"/>
  <c r="C46" i="10"/>
  <c r="D46" i="10"/>
  <c r="O46" i="10"/>
  <c r="P46" i="10" s="1"/>
  <c r="B47" i="10"/>
  <c r="C47" i="10"/>
  <c r="D47" i="10"/>
  <c r="O47" i="10"/>
  <c r="B48" i="10"/>
  <c r="C48" i="10"/>
  <c r="D48" i="10"/>
  <c r="O48" i="10"/>
  <c r="P48" i="10" s="1"/>
  <c r="B49" i="10"/>
  <c r="C49" i="10"/>
  <c r="D49" i="10"/>
  <c r="O49" i="10"/>
  <c r="P49" i="10" s="1"/>
  <c r="B50" i="10"/>
  <c r="C50" i="10"/>
  <c r="D50" i="10"/>
  <c r="O50" i="10"/>
  <c r="B51" i="10"/>
  <c r="C51" i="10"/>
  <c r="D51" i="10"/>
  <c r="O51" i="10"/>
  <c r="P51" i="10" s="1"/>
  <c r="B52" i="10"/>
  <c r="C52" i="10"/>
  <c r="D52" i="10"/>
  <c r="O52" i="10"/>
  <c r="B53" i="10"/>
  <c r="C53" i="10"/>
  <c r="D53" i="10"/>
  <c r="O53" i="10"/>
  <c r="B54" i="10"/>
  <c r="C54" i="10"/>
  <c r="D54" i="10"/>
  <c r="O54" i="10"/>
  <c r="P54" i="10" s="1"/>
  <c r="O83" i="10"/>
  <c r="L84" i="10"/>
  <c r="S84" i="10"/>
  <c r="T84" i="10"/>
  <c r="U84" i="10"/>
  <c r="X84" i="10"/>
  <c r="Z84" i="10"/>
  <c r="E2" i="11"/>
  <c r="R2" i="11"/>
  <c r="S2" i="11"/>
  <c r="R3" i="11"/>
  <c r="S3" i="11"/>
  <c r="Z7" i="11"/>
  <c r="AA7" i="11"/>
  <c r="R11" i="11"/>
  <c r="S11" i="11"/>
  <c r="R12" i="11"/>
  <c r="S12" i="11"/>
  <c r="B15" i="11"/>
  <c r="C15" i="11"/>
  <c r="D15" i="11"/>
  <c r="O15" i="11"/>
  <c r="P15" i="11" s="1"/>
  <c r="A16" i="1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B16" i="11"/>
  <c r="C16" i="11"/>
  <c r="D16" i="11"/>
  <c r="O16" i="11"/>
  <c r="P16" i="11" s="1"/>
  <c r="B17" i="11"/>
  <c r="C17" i="11"/>
  <c r="D17" i="11"/>
  <c r="O17" i="11"/>
  <c r="P17" i="11" s="1"/>
  <c r="B18" i="11"/>
  <c r="C18" i="11"/>
  <c r="D18" i="11"/>
  <c r="O18" i="11"/>
  <c r="P18" i="11" s="1"/>
  <c r="B19" i="11"/>
  <c r="C19" i="11"/>
  <c r="D19" i="11"/>
  <c r="O19" i="11"/>
  <c r="P19" i="11" s="1"/>
  <c r="B20" i="11"/>
  <c r="C20" i="11"/>
  <c r="D20" i="11"/>
  <c r="O20" i="11"/>
  <c r="P20" i="11" s="1"/>
  <c r="B21" i="11"/>
  <c r="C21" i="11"/>
  <c r="D21" i="11"/>
  <c r="O21" i="11"/>
  <c r="P21" i="11" s="1"/>
  <c r="B22" i="11"/>
  <c r="C22" i="11"/>
  <c r="D22" i="11"/>
  <c r="O22" i="11"/>
  <c r="P22" i="11" s="1"/>
  <c r="B23" i="11"/>
  <c r="C23" i="11"/>
  <c r="D23" i="11"/>
  <c r="O23" i="11"/>
  <c r="P23" i="11" s="1"/>
  <c r="B24" i="11"/>
  <c r="C24" i="11"/>
  <c r="D24" i="11"/>
  <c r="O24" i="11"/>
  <c r="P24" i="11" s="1"/>
  <c r="B25" i="11"/>
  <c r="C25" i="11"/>
  <c r="D25" i="11"/>
  <c r="O25" i="11"/>
  <c r="P25" i="11" s="1"/>
  <c r="B26" i="11"/>
  <c r="C26" i="11"/>
  <c r="D26" i="11"/>
  <c r="O26" i="11"/>
  <c r="P26" i="11" s="1"/>
  <c r="B27" i="11"/>
  <c r="C27" i="11"/>
  <c r="D27" i="11"/>
  <c r="O27" i="11"/>
  <c r="P27" i="11" s="1"/>
  <c r="B28" i="11"/>
  <c r="C28" i="11"/>
  <c r="D28" i="11"/>
  <c r="O28" i="11"/>
  <c r="P28" i="11" s="1"/>
  <c r="B29" i="11"/>
  <c r="C29" i="11"/>
  <c r="D29" i="11"/>
  <c r="O29" i="11"/>
  <c r="P29" i="11" s="1"/>
  <c r="B30" i="11"/>
  <c r="C30" i="11"/>
  <c r="D30" i="11"/>
  <c r="O30" i="11"/>
  <c r="P30" i="11" s="1"/>
  <c r="B31" i="11"/>
  <c r="C31" i="11"/>
  <c r="D31" i="11"/>
  <c r="O31" i="11"/>
  <c r="P31" i="11" s="1"/>
  <c r="W31" i="11" s="1"/>
  <c r="Y31" i="11" s="1"/>
  <c r="B32" i="11"/>
  <c r="C32" i="11"/>
  <c r="D32" i="11"/>
  <c r="O32" i="11"/>
  <c r="P32" i="11" s="1"/>
  <c r="B33" i="11"/>
  <c r="C33" i="11"/>
  <c r="D33" i="11"/>
  <c r="O33" i="11"/>
  <c r="P33" i="11" s="1"/>
  <c r="B34" i="11"/>
  <c r="C34" i="11"/>
  <c r="D34" i="11"/>
  <c r="O34" i="11"/>
  <c r="P34" i="11" s="1"/>
  <c r="B35" i="11"/>
  <c r="C35" i="11"/>
  <c r="D35" i="11"/>
  <c r="O35" i="11"/>
  <c r="P35" i="11" s="1"/>
  <c r="W35" i="11" s="1"/>
  <c r="Y35" i="11" s="1"/>
  <c r="B36" i="11"/>
  <c r="C36" i="11"/>
  <c r="D36" i="11"/>
  <c r="O36" i="11"/>
  <c r="P36" i="11" s="1"/>
  <c r="B37" i="11"/>
  <c r="C37" i="11"/>
  <c r="D37" i="11"/>
  <c r="O37" i="11"/>
  <c r="P37" i="11" s="1"/>
  <c r="B38" i="11"/>
  <c r="C38" i="11"/>
  <c r="D38" i="11"/>
  <c r="O38" i="11"/>
  <c r="P38" i="11" s="1"/>
  <c r="B39" i="11"/>
  <c r="C39" i="11"/>
  <c r="D39" i="11"/>
  <c r="O39" i="11"/>
  <c r="P39" i="11" s="1"/>
  <c r="B40" i="11"/>
  <c r="C40" i="11"/>
  <c r="D40" i="11"/>
  <c r="O40" i="11"/>
  <c r="P40" i="11" s="1"/>
  <c r="B41" i="11"/>
  <c r="C41" i="11"/>
  <c r="D41" i="11"/>
  <c r="O41" i="11"/>
  <c r="P41" i="11" s="1"/>
  <c r="B42" i="11"/>
  <c r="C42" i="11"/>
  <c r="D42" i="11"/>
  <c r="O42" i="11"/>
  <c r="P42" i="11" s="1"/>
  <c r="B43" i="11"/>
  <c r="C43" i="11"/>
  <c r="D43" i="11"/>
  <c r="O43" i="11"/>
  <c r="P43" i="11" s="1"/>
  <c r="B44" i="11"/>
  <c r="C44" i="11"/>
  <c r="D44" i="11"/>
  <c r="O44" i="11"/>
  <c r="P44" i="11" s="1"/>
  <c r="B45" i="11"/>
  <c r="C45" i="11"/>
  <c r="D45" i="11"/>
  <c r="O45" i="11"/>
  <c r="P45" i="11" s="1"/>
  <c r="B46" i="11"/>
  <c r="C46" i="11"/>
  <c r="D46" i="11"/>
  <c r="O46" i="11"/>
  <c r="P46" i="11" s="1"/>
  <c r="B47" i="11"/>
  <c r="C47" i="11"/>
  <c r="D47" i="11"/>
  <c r="O47" i="11"/>
  <c r="P47" i="11" s="1"/>
  <c r="B48" i="11"/>
  <c r="C48" i="11"/>
  <c r="D48" i="11"/>
  <c r="O48" i="11"/>
  <c r="P48" i="11" s="1"/>
  <c r="B49" i="11"/>
  <c r="C49" i="11"/>
  <c r="D49" i="11"/>
  <c r="O49" i="11"/>
  <c r="P49" i="11" s="1"/>
  <c r="B50" i="11"/>
  <c r="C50" i="11"/>
  <c r="D50" i="11"/>
  <c r="O50" i="11"/>
  <c r="P50" i="11" s="1"/>
  <c r="B51" i="11"/>
  <c r="C51" i="11"/>
  <c r="D51" i="11"/>
  <c r="O51" i="11"/>
  <c r="P51" i="11" s="1"/>
  <c r="B52" i="11"/>
  <c r="C52" i="11"/>
  <c r="D52" i="11"/>
  <c r="O52" i="11"/>
  <c r="P52" i="11" s="1"/>
  <c r="B53" i="11"/>
  <c r="C53" i="11"/>
  <c r="D53" i="11"/>
  <c r="O53" i="11"/>
  <c r="B54" i="11"/>
  <c r="C54" i="11"/>
  <c r="D54" i="11"/>
  <c r="O54" i="11"/>
  <c r="P54" i="11" s="1"/>
  <c r="O83" i="11"/>
  <c r="P83" i="11" s="1"/>
  <c r="L84" i="11"/>
  <c r="S84" i="11"/>
  <c r="T84" i="11"/>
  <c r="U84" i="11"/>
  <c r="X84" i="11"/>
  <c r="Z84" i="11"/>
  <c r="E2" i="12"/>
  <c r="R2" i="12"/>
  <c r="S2" i="12"/>
  <c r="R3" i="12"/>
  <c r="S3" i="12"/>
  <c r="Z7" i="12"/>
  <c r="AA7" i="12"/>
  <c r="R11" i="12"/>
  <c r="S11" i="12"/>
  <c r="R12" i="12"/>
  <c r="S12" i="12"/>
  <c r="B15" i="12"/>
  <c r="C15" i="12"/>
  <c r="D15" i="12"/>
  <c r="O15" i="12"/>
  <c r="P15" i="12" s="1"/>
  <c r="A16" i="12"/>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B16" i="12"/>
  <c r="C16" i="12"/>
  <c r="D16" i="12"/>
  <c r="O16" i="12"/>
  <c r="P16" i="12" s="1"/>
  <c r="B17" i="12"/>
  <c r="C17" i="12"/>
  <c r="D17" i="12"/>
  <c r="O17" i="12"/>
  <c r="P17" i="12" s="1"/>
  <c r="B18" i="12"/>
  <c r="C18" i="12"/>
  <c r="D18" i="12"/>
  <c r="O18" i="12"/>
  <c r="P18" i="12" s="1"/>
  <c r="B19" i="12"/>
  <c r="C19" i="12"/>
  <c r="D19" i="12"/>
  <c r="O19" i="12"/>
  <c r="P19" i="12" s="1"/>
  <c r="B20" i="12"/>
  <c r="C20" i="12"/>
  <c r="D20" i="12"/>
  <c r="O20" i="12"/>
  <c r="P20" i="12" s="1"/>
  <c r="B21" i="12"/>
  <c r="C21" i="12"/>
  <c r="D21" i="12"/>
  <c r="O21" i="12"/>
  <c r="P21" i="12" s="1"/>
  <c r="B22" i="12"/>
  <c r="C22" i="12"/>
  <c r="D22" i="12"/>
  <c r="O22" i="12"/>
  <c r="P22" i="12" s="1"/>
  <c r="B23" i="12"/>
  <c r="C23" i="12"/>
  <c r="D23" i="12"/>
  <c r="O23" i="12"/>
  <c r="P23" i="12" s="1"/>
  <c r="B24" i="12"/>
  <c r="C24" i="12"/>
  <c r="D24" i="12"/>
  <c r="O24" i="12"/>
  <c r="P24" i="12" s="1"/>
  <c r="B25" i="12"/>
  <c r="C25" i="12"/>
  <c r="D25" i="12"/>
  <c r="O25" i="12"/>
  <c r="P25" i="12" s="1"/>
  <c r="B26" i="12"/>
  <c r="C26" i="12"/>
  <c r="D26" i="12"/>
  <c r="O26" i="12"/>
  <c r="P26" i="12" s="1"/>
  <c r="B27" i="12"/>
  <c r="C27" i="12"/>
  <c r="D27" i="12"/>
  <c r="O27" i="12"/>
  <c r="P27" i="12" s="1"/>
  <c r="B28" i="12"/>
  <c r="C28" i="12"/>
  <c r="D28" i="12"/>
  <c r="O28" i="12"/>
  <c r="P28" i="12" s="1"/>
  <c r="B29" i="12"/>
  <c r="C29" i="12"/>
  <c r="D29" i="12"/>
  <c r="O29" i="12"/>
  <c r="P29" i="12" s="1"/>
  <c r="B30" i="12"/>
  <c r="C30" i="12"/>
  <c r="D30" i="12"/>
  <c r="O30" i="12"/>
  <c r="P30" i="12" s="1"/>
  <c r="B31" i="12"/>
  <c r="C31" i="12"/>
  <c r="D31" i="12"/>
  <c r="O31" i="12"/>
  <c r="P31" i="12" s="1"/>
  <c r="B32" i="12"/>
  <c r="C32" i="12"/>
  <c r="D32" i="12"/>
  <c r="O32" i="12"/>
  <c r="P32" i="12" s="1"/>
  <c r="B33" i="12"/>
  <c r="C33" i="12"/>
  <c r="D33" i="12"/>
  <c r="O33" i="12"/>
  <c r="P33" i="12" s="1"/>
  <c r="B34" i="12"/>
  <c r="C34" i="12"/>
  <c r="D34" i="12"/>
  <c r="O34" i="12"/>
  <c r="P34" i="12" s="1"/>
  <c r="B35" i="12"/>
  <c r="C35" i="12"/>
  <c r="D35" i="12"/>
  <c r="O35" i="12"/>
  <c r="P35" i="12" s="1"/>
  <c r="B36" i="12"/>
  <c r="C36" i="12"/>
  <c r="D36" i="12"/>
  <c r="O36" i="12"/>
  <c r="P36" i="12" s="1"/>
  <c r="B37" i="12"/>
  <c r="C37" i="12"/>
  <c r="D37" i="12"/>
  <c r="O37" i="12"/>
  <c r="P37" i="12" s="1"/>
  <c r="B38" i="12"/>
  <c r="C38" i="12"/>
  <c r="D38" i="12"/>
  <c r="O38" i="12"/>
  <c r="P38" i="12" s="1"/>
  <c r="B39" i="12"/>
  <c r="C39" i="12"/>
  <c r="D39" i="12"/>
  <c r="O39" i="12"/>
  <c r="P39" i="12" s="1"/>
  <c r="B40" i="12"/>
  <c r="C40" i="12"/>
  <c r="D40" i="12"/>
  <c r="O40" i="12"/>
  <c r="P40" i="12" s="1"/>
  <c r="B41" i="12"/>
  <c r="C41" i="12"/>
  <c r="D41" i="12"/>
  <c r="O41" i="12"/>
  <c r="B42" i="12"/>
  <c r="C42" i="12"/>
  <c r="D42" i="12"/>
  <c r="O42" i="12"/>
  <c r="P42" i="12" s="1"/>
  <c r="W42" i="12" s="1"/>
  <c r="Y42" i="12" s="1"/>
  <c r="B43" i="12"/>
  <c r="C43" i="12"/>
  <c r="D43" i="12"/>
  <c r="O43" i="12"/>
  <c r="P43" i="12" s="1"/>
  <c r="B44" i="12"/>
  <c r="C44" i="12"/>
  <c r="D44" i="12"/>
  <c r="O44" i="12"/>
  <c r="P44" i="12" s="1"/>
  <c r="B45" i="12"/>
  <c r="C45" i="12"/>
  <c r="D45" i="12"/>
  <c r="O45" i="12"/>
  <c r="P45" i="12" s="1"/>
  <c r="B46" i="12"/>
  <c r="C46" i="12"/>
  <c r="D46" i="12"/>
  <c r="O46" i="12"/>
  <c r="P46" i="12" s="1"/>
  <c r="W46" i="12" s="1"/>
  <c r="Y46" i="12" s="1"/>
  <c r="B47" i="12"/>
  <c r="C47" i="12"/>
  <c r="D47" i="12"/>
  <c r="O47" i="12"/>
  <c r="P47" i="12" s="1"/>
  <c r="B48" i="12"/>
  <c r="C48" i="12"/>
  <c r="D48" i="12"/>
  <c r="O48" i="12"/>
  <c r="P48" i="12" s="1"/>
  <c r="B49" i="12"/>
  <c r="C49" i="12"/>
  <c r="D49" i="12"/>
  <c r="O49" i="12"/>
  <c r="P49" i="12" s="1"/>
  <c r="B50" i="12"/>
  <c r="C50" i="12"/>
  <c r="D50" i="12"/>
  <c r="O50" i="12"/>
  <c r="P50" i="12" s="1"/>
  <c r="B51" i="12"/>
  <c r="C51" i="12"/>
  <c r="D51" i="12"/>
  <c r="O51" i="12"/>
  <c r="P51" i="12" s="1"/>
  <c r="B52" i="12"/>
  <c r="C52" i="12"/>
  <c r="D52" i="12"/>
  <c r="O52" i="12"/>
  <c r="P52" i="12" s="1"/>
  <c r="B53" i="12"/>
  <c r="C53" i="12"/>
  <c r="D53" i="12"/>
  <c r="O53" i="12"/>
  <c r="P53" i="12" s="1"/>
  <c r="B54" i="12"/>
  <c r="C54" i="12"/>
  <c r="D54" i="12"/>
  <c r="O54" i="12"/>
  <c r="P54" i="12" s="1"/>
  <c r="O83" i="12"/>
  <c r="P83" i="12" s="1"/>
  <c r="L84" i="12"/>
  <c r="S84" i="12"/>
  <c r="T84" i="12"/>
  <c r="U84" i="12"/>
  <c r="X84" i="12"/>
  <c r="Z84" i="12"/>
  <c r="I6" i="35"/>
  <c r="B6" i="36" s="1"/>
  <c r="E13" i="35"/>
  <c r="E6" i="36" s="1"/>
  <c r="C59" i="35"/>
  <c r="G33" i="19"/>
  <c r="H33" i="19"/>
  <c r="I33" i="19"/>
  <c r="I37" i="19" s="1"/>
  <c r="G33" i="20"/>
  <c r="H33" i="20"/>
  <c r="I33" i="20"/>
  <c r="I37" i="20" s="1"/>
  <c r="G33" i="21"/>
  <c r="H33" i="21"/>
  <c r="I33" i="21"/>
  <c r="I37" i="21" s="1"/>
  <c r="G33" i="22"/>
  <c r="H33" i="22"/>
  <c r="I33" i="22"/>
  <c r="I37" i="22" s="1"/>
  <c r="G33" i="23"/>
  <c r="H33" i="23"/>
  <c r="I33" i="23"/>
  <c r="I37" i="23" s="1"/>
  <c r="G33" i="24"/>
  <c r="H33" i="24"/>
  <c r="I33" i="24"/>
  <c r="I37" i="24" s="1"/>
  <c r="G33" i="25"/>
  <c r="H33" i="25"/>
  <c r="I33" i="25"/>
  <c r="I37" i="25" s="1"/>
  <c r="G33" i="26"/>
  <c r="H33" i="26"/>
  <c r="I33" i="26"/>
  <c r="I37" i="26" s="1"/>
  <c r="G33" i="27"/>
  <c r="H33" i="27"/>
  <c r="I33" i="27"/>
  <c r="G33" i="28"/>
  <c r="H33" i="28"/>
  <c r="I33" i="28"/>
  <c r="G33" i="29"/>
  <c r="H33" i="29"/>
  <c r="I33" i="29"/>
  <c r="G33" i="30"/>
  <c r="H33" i="30"/>
  <c r="I33" i="30"/>
  <c r="I37" i="30" s="1"/>
  <c r="G33" i="31"/>
  <c r="H33" i="31"/>
  <c r="I33" i="31"/>
  <c r="N7" i="19"/>
  <c r="N8" i="19"/>
  <c r="N9" i="19"/>
  <c r="N10" i="19"/>
  <c r="N11" i="19"/>
  <c r="N27" i="19"/>
  <c r="N28" i="19"/>
  <c r="N29" i="19"/>
  <c r="N30" i="19"/>
  <c r="N31" i="19"/>
  <c r="N32" i="19"/>
  <c r="R33" i="19"/>
  <c r="N7" i="20"/>
  <c r="N8" i="20"/>
  <c r="N9" i="20"/>
  <c r="N10" i="20"/>
  <c r="N11" i="20"/>
  <c r="N12" i="20"/>
  <c r="N13" i="20"/>
  <c r="N14" i="20"/>
  <c r="N15" i="20"/>
  <c r="N16" i="20"/>
  <c r="R33" i="20"/>
  <c r="N7" i="21"/>
  <c r="N8" i="21"/>
  <c r="N9" i="21"/>
  <c r="N10" i="21"/>
  <c r="N11" i="21"/>
  <c r="Q11" i="21" s="1"/>
  <c r="N12" i="21"/>
  <c r="N13" i="21"/>
  <c r="N14" i="21"/>
  <c r="Q14" i="21" s="1"/>
  <c r="T14" i="21" s="1"/>
  <c r="N15" i="21"/>
  <c r="N16" i="21"/>
  <c r="R33" i="21"/>
  <c r="N7" i="22"/>
  <c r="N8" i="22"/>
  <c r="N9" i="22"/>
  <c r="N10" i="22"/>
  <c r="N11" i="22"/>
  <c r="N12" i="22"/>
  <c r="N13" i="22"/>
  <c r="N14" i="22"/>
  <c r="N15" i="22"/>
  <c r="N16" i="22"/>
  <c r="R33" i="22"/>
  <c r="N7" i="23"/>
  <c r="N8" i="23"/>
  <c r="N9" i="23"/>
  <c r="N10" i="23"/>
  <c r="N11" i="23"/>
  <c r="N12" i="23"/>
  <c r="N13" i="23"/>
  <c r="N14" i="23"/>
  <c r="N15" i="23"/>
  <c r="N16" i="23"/>
  <c r="R33" i="23"/>
  <c r="N7" i="24"/>
  <c r="N8" i="24"/>
  <c r="N9" i="24"/>
  <c r="N10" i="24"/>
  <c r="N11" i="24"/>
  <c r="N12" i="24"/>
  <c r="N13" i="24"/>
  <c r="N14" i="24"/>
  <c r="N15" i="24"/>
  <c r="N16" i="24"/>
  <c r="R33" i="24"/>
  <c r="N7" i="25"/>
  <c r="N8" i="25"/>
  <c r="N9" i="25"/>
  <c r="N10" i="25"/>
  <c r="N11" i="25"/>
  <c r="N12" i="25"/>
  <c r="N13" i="25"/>
  <c r="N14" i="25"/>
  <c r="N15" i="25"/>
  <c r="N16" i="25"/>
  <c r="R33" i="25"/>
  <c r="N7" i="26"/>
  <c r="N8" i="26"/>
  <c r="N9" i="26"/>
  <c r="N10" i="26"/>
  <c r="N11" i="26"/>
  <c r="N12" i="26"/>
  <c r="N13" i="26"/>
  <c r="N14" i="26"/>
  <c r="N15" i="26"/>
  <c r="N16" i="26"/>
  <c r="R33" i="26"/>
  <c r="N7" i="27"/>
  <c r="N8" i="27"/>
  <c r="N9" i="27"/>
  <c r="N10" i="27"/>
  <c r="N11" i="27"/>
  <c r="N12" i="27"/>
  <c r="N13" i="27"/>
  <c r="N14" i="27"/>
  <c r="N15" i="27"/>
  <c r="N16" i="27"/>
  <c r="R33" i="27"/>
  <c r="N7" i="28"/>
  <c r="N8" i="28"/>
  <c r="N9" i="28"/>
  <c r="N10" i="28"/>
  <c r="N11" i="28"/>
  <c r="N12" i="28"/>
  <c r="N13" i="28"/>
  <c r="Q13" i="28" s="1"/>
  <c r="U13" i="28" s="1"/>
  <c r="W13" i="28" s="1"/>
  <c r="N14" i="28"/>
  <c r="N15" i="28"/>
  <c r="N16" i="28"/>
  <c r="R33" i="28"/>
  <c r="N7" i="29"/>
  <c r="N8" i="29"/>
  <c r="N9" i="29"/>
  <c r="N10" i="29"/>
  <c r="Q10" i="29" s="1"/>
  <c r="U10" i="29" s="1"/>
  <c r="W10" i="29" s="1"/>
  <c r="N11" i="29"/>
  <c r="N12" i="29"/>
  <c r="N13" i="29"/>
  <c r="N14" i="29"/>
  <c r="N15" i="29"/>
  <c r="N16" i="29"/>
  <c r="R33" i="29"/>
  <c r="N7" i="30"/>
  <c r="N8" i="30"/>
  <c r="N9" i="30"/>
  <c r="N10" i="30"/>
  <c r="N11" i="30"/>
  <c r="N12" i="30"/>
  <c r="N13" i="30"/>
  <c r="N14" i="30"/>
  <c r="N15" i="30"/>
  <c r="N16" i="30"/>
  <c r="R33" i="30"/>
  <c r="N7" i="31"/>
  <c r="N8" i="31"/>
  <c r="N9" i="31"/>
  <c r="N10" i="31"/>
  <c r="N11" i="31"/>
  <c r="N12" i="31"/>
  <c r="N13" i="31"/>
  <c r="N14" i="31"/>
  <c r="N15" i="31"/>
  <c r="N16" i="31"/>
  <c r="R33" i="31"/>
  <c r="P7" i="19"/>
  <c r="P8" i="19"/>
  <c r="P9" i="19"/>
  <c r="P10" i="19"/>
  <c r="P11" i="19"/>
  <c r="P27" i="19"/>
  <c r="P28" i="19"/>
  <c r="P29" i="19"/>
  <c r="P30" i="19"/>
  <c r="P31" i="19"/>
  <c r="P32" i="19"/>
  <c r="S33" i="19"/>
  <c r="P7" i="20"/>
  <c r="Q7" i="20" s="1"/>
  <c r="P8" i="20"/>
  <c r="P9" i="20"/>
  <c r="P10" i="20"/>
  <c r="Q10" i="20" s="1"/>
  <c r="P11" i="20"/>
  <c r="P12" i="20"/>
  <c r="P13" i="20"/>
  <c r="P14" i="20"/>
  <c r="P15" i="20"/>
  <c r="P16" i="20"/>
  <c r="S33" i="20"/>
  <c r="P7" i="21"/>
  <c r="P8" i="21"/>
  <c r="P9" i="21"/>
  <c r="P10" i="21"/>
  <c r="Q10" i="21" s="1"/>
  <c r="U10" i="21" s="1"/>
  <c r="W10" i="21" s="1"/>
  <c r="P11" i="21"/>
  <c r="P12" i="21"/>
  <c r="P13" i="21"/>
  <c r="P14" i="21"/>
  <c r="P15" i="21"/>
  <c r="P16" i="21"/>
  <c r="S33" i="21"/>
  <c r="P7" i="22"/>
  <c r="P8" i="22"/>
  <c r="P9" i="22"/>
  <c r="P10" i="22"/>
  <c r="P11" i="22"/>
  <c r="P12" i="22"/>
  <c r="P13" i="22"/>
  <c r="P14" i="22"/>
  <c r="P15" i="22"/>
  <c r="P16" i="22"/>
  <c r="S33" i="22"/>
  <c r="P7" i="23"/>
  <c r="P8" i="23"/>
  <c r="P9" i="23"/>
  <c r="P10" i="23"/>
  <c r="P11" i="23"/>
  <c r="P12" i="23"/>
  <c r="P13" i="23"/>
  <c r="P14" i="23"/>
  <c r="P15" i="23"/>
  <c r="P16" i="23"/>
  <c r="S33" i="23"/>
  <c r="P7" i="24"/>
  <c r="P8" i="24"/>
  <c r="P9" i="24"/>
  <c r="P10" i="24"/>
  <c r="P11" i="24"/>
  <c r="P12" i="24"/>
  <c r="P13" i="24"/>
  <c r="Q13" i="24" s="1"/>
  <c r="P14" i="24"/>
  <c r="P15" i="24"/>
  <c r="P16" i="24"/>
  <c r="S33" i="24"/>
  <c r="P7" i="25"/>
  <c r="P8" i="25"/>
  <c r="P9" i="25"/>
  <c r="P10" i="25"/>
  <c r="P11" i="25"/>
  <c r="P12" i="25"/>
  <c r="P13" i="25"/>
  <c r="P14" i="25"/>
  <c r="P15" i="25"/>
  <c r="P16" i="25"/>
  <c r="S33" i="25"/>
  <c r="P7" i="26"/>
  <c r="P8" i="26"/>
  <c r="P9" i="26"/>
  <c r="P10" i="26"/>
  <c r="P11" i="26"/>
  <c r="P12" i="26"/>
  <c r="P13" i="26"/>
  <c r="P14" i="26"/>
  <c r="P15" i="26"/>
  <c r="P16" i="26"/>
  <c r="S33" i="26"/>
  <c r="P7" i="27"/>
  <c r="P8" i="27"/>
  <c r="P9" i="27"/>
  <c r="P10" i="27"/>
  <c r="P11" i="27"/>
  <c r="P12" i="27"/>
  <c r="P13" i="27"/>
  <c r="Q13" i="27" s="1"/>
  <c r="P14" i="27"/>
  <c r="Q14" i="27" s="1"/>
  <c r="P15" i="27"/>
  <c r="P16" i="27"/>
  <c r="S33" i="27"/>
  <c r="P7" i="28"/>
  <c r="P8" i="28"/>
  <c r="P9" i="28"/>
  <c r="P10" i="28"/>
  <c r="P11" i="28"/>
  <c r="P12" i="28"/>
  <c r="P13" i="28"/>
  <c r="P14" i="28"/>
  <c r="P15" i="28"/>
  <c r="P16" i="28"/>
  <c r="S33" i="28"/>
  <c r="P7" i="29"/>
  <c r="P8" i="29"/>
  <c r="Q8" i="29" s="1"/>
  <c r="U8" i="29" s="1"/>
  <c r="W8" i="29" s="1"/>
  <c r="P9" i="29"/>
  <c r="P10" i="29"/>
  <c r="P11" i="29"/>
  <c r="P12" i="29"/>
  <c r="P13" i="29"/>
  <c r="P14" i="29"/>
  <c r="P15" i="29"/>
  <c r="P16" i="29"/>
  <c r="S33" i="29"/>
  <c r="P7" i="30"/>
  <c r="P8" i="30"/>
  <c r="P9" i="30"/>
  <c r="P10" i="30"/>
  <c r="P11" i="30"/>
  <c r="P12" i="30"/>
  <c r="Q12" i="30" s="1"/>
  <c r="P13" i="30"/>
  <c r="P14" i="30"/>
  <c r="P15" i="30"/>
  <c r="P16" i="30"/>
  <c r="S33" i="30"/>
  <c r="P7" i="31"/>
  <c r="P8" i="31"/>
  <c r="Q8" i="31" s="1"/>
  <c r="T8" i="31" s="1"/>
  <c r="P9" i="31"/>
  <c r="P10" i="31"/>
  <c r="P11" i="31"/>
  <c r="P12" i="31"/>
  <c r="P13" i="31"/>
  <c r="Q13" i="31" s="1"/>
  <c r="T13" i="31" s="1"/>
  <c r="P14" i="31"/>
  <c r="P15" i="31"/>
  <c r="P16" i="31"/>
  <c r="S33" i="31"/>
  <c r="D59" i="35"/>
  <c r="H16" i="36" s="1"/>
  <c r="P9" i="34"/>
  <c r="H23" i="36" s="1"/>
  <c r="P10" i="34"/>
  <c r="P11" i="34"/>
  <c r="H19" i="36"/>
  <c r="P446" i="34"/>
  <c r="H18" i="36"/>
  <c r="H20" i="36"/>
  <c r="E59" i="35"/>
  <c r="H28" i="36" s="1"/>
  <c r="A7" i="19"/>
  <c r="B7" i="19"/>
  <c r="C7" i="19"/>
  <c r="A8" i="19"/>
  <c r="B8" i="19"/>
  <c r="C8" i="19"/>
  <c r="B9" i="19"/>
  <c r="C9" i="19"/>
  <c r="A10" i="19"/>
  <c r="B10" i="19"/>
  <c r="C10" i="19"/>
  <c r="A11" i="19"/>
  <c r="B11" i="19"/>
  <c r="C11" i="19"/>
  <c r="A7" i="28"/>
  <c r="B7" i="28"/>
  <c r="C7" i="28"/>
  <c r="A8" i="28"/>
  <c r="B8" i="28"/>
  <c r="C8" i="28"/>
  <c r="B9" i="28"/>
  <c r="C9" i="28"/>
  <c r="A10" i="28"/>
  <c r="B10" i="28"/>
  <c r="C10" i="28"/>
  <c r="A11" i="28"/>
  <c r="B11" i="28"/>
  <c r="C11" i="28"/>
  <c r="A12" i="28"/>
  <c r="B12" i="28"/>
  <c r="C12" i="28"/>
  <c r="A13" i="28"/>
  <c r="B13" i="28"/>
  <c r="C13" i="28"/>
  <c r="A14" i="28"/>
  <c r="B14" i="28"/>
  <c r="C14" i="28"/>
  <c r="A15" i="28"/>
  <c r="B15" i="28"/>
  <c r="C15" i="28"/>
  <c r="A16" i="28"/>
  <c r="B16" i="28"/>
  <c r="C16" i="28"/>
  <c r="A7" i="29"/>
  <c r="B7" i="29"/>
  <c r="C7" i="29"/>
  <c r="A8" i="29"/>
  <c r="B8" i="29"/>
  <c r="C8" i="29"/>
  <c r="B9" i="29"/>
  <c r="C9" i="29"/>
  <c r="A10" i="29"/>
  <c r="B10" i="29"/>
  <c r="C10" i="29"/>
  <c r="A11" i="29"/>
  <c r="B11" i="29"/>
  <c r="C11" i="29"/>
  <c r="A12" i="29"/>
  <c r="B12" i="29"/>
  <c r="C12" i="29"/>
  <c r="A13" i="29"/>
  <c r="B13" i="29"/>
  <c r="C13" i="29"/>
  <c r="A14" i="29"/>
  <c r="B14" i="29"/>
  <c r="C14" i="29"/>
  <c r="A15" i="29"/>
  <c r="B15" i="29"/>
  <c r="C15" i="29"/>
  <c r="A16" i="29"/>
  <c r="B16" i="29"/>
  <c r="C16" i="29"/>
  <c r="A7" i="30"/>
  <c r="B7" i="30"/>
  <c r="C7" i="30"/>
  <c r="A8" i="30"/>
  <c r="B8" i="30"/>
  <c r="C8" i="30"/>
  <c r="B9" i="30"/>
  <c r="C9" i="30"/>
  <c r="A10" i="30"/>
  <c r="B10" i="30"/>
  <c r="C10" i="30"/>
  <c r="A11" i="30"/>
  <c r="B11" i="30"/>
  <c r="C11" i="30"/>
  <c r="A12" i="30"/>
  <c r="B12" i="30"/>
  <c r="C12" i="30"/>
  <c r="A13" i="30"/>
  <c r="B13" i="30"/>
  <c r="C13" i="30"/>
  <c r="A14" i="30"/>
  <c r="B14" i="30"/>
  <c r="C14" i="30"/>
  <c r="A15" i="30"/>
  <c r="B15" i="30"/>
  <c r="C15" i="30"/>
  <c r="A16" i="30"/>
  <c r="B16" i="30"/>
  <c r="C16" i="30"/>
  <c r="A7" i="31"/>
  <c r="B7" i="31"/>
  <c r="C7" i="31"/>
  <c r="A8" i="31"/>
  <c r="B8" i="31"/>
  <c r="C8" i="31"/>
  <c r="B9" i="31"/>
  <c r="C9" i="31"/>
  <c r="A10" i="31"/>
  <c r="B10" i="31"/>
  <c r="C10" i="31"/>
  <c r="A11" i="31"/>
  <c r="B11" i="31"/>
  <c r="C11" i="31"/>
  <c r="A12" i="31"/>
  <c r="B12" i="31"/>
  <c r="C12" i="31"/>
  <c r="A13" i="31"/>
  <c r="B13" i="31"/>
  <c r="C13" i="31"/>
  <c r="A14" i="31"/>
  <c r="B14" i="31"/>
  <c r="C14" i="31"/>
  <c r="A15" i="31"/>
  <c r="B15" i="31"/>
  <c r="C15" i="31"/>
  <c r="A16" i="31"/>
  <c r="B16" i="31"/>
  <c r="C16" i="31"/>
  <c r="A7" i="20"/>
  <c r="B7" i="20"/>
  <c r="C7" i="20"/>
  <c r="A8" i="20"/>
  <c r="B8" i="20"/>
  <c r="C8" i="20"/>
  <c r="B9" i="20"/>
  <c r="C9" i="20"/>
  <c r="A10" i="20"/>
  <c r="B10" i="20"/>
  <c r="C10" i="20"/>
  <c r="A11" i="20"/>
  <c r="B11" i="20"/>
  <c r="C11" i="20"/>
  <c r="A12" i="20"/>
  <c r="B12" i="20"/>
  <c r="C12" i="20"/>
  <c r="A13" i="20"/>
  <c r="B13" i="20"/>
  <c r="C13" i="20"/>
  <c r="A14" i="20"/>
  <c r="B14" i="20"/>
  <c r="C14" i="20"/>
  <c r="A15" i="20"/>
  <c r="B15" i="20"/>
  <c r="C15" i="20"/>
  <c r="A16" i="20"/>
  <c r="B16" i="20"/>
  <c r="C16" i="20"/>
  <c r="A7" i="21"/>
  <c r="B7" i="21"/>
  <c r="C7" i="21"/>
  <c r="A8" i="21"/>
  <c r="B8" i="21"/>
  <c r="C8" i="21"/>
  <c r="B9" i="21"/>
  <c r="C9" i="21"/>
  <c r="A10" i="21"/>
  <c r="B10" i="21"/>
  <c r="C10" i="21"/>
  <c r="A11" i="21"/>
  <c r="B11" i="21"/>
  <c r="C11" i="21"/>
  <c r="A12" i="21"/>
  <c r="B12" i="21"/>
  <c r="C12" i="21"/>
  <c r="A13" i="21"/>
  <c r="B13" i="21"/>
  <c r="C13" i="21"/>
  <c r="A14" i="21"/>
  <c r="B14" i="21"/>
  <c r="C14" i="21"/>
  <c r="A15" i="21"/>
  <c r="B15" i="21"/>
  <c r="C15" i="21"/>
  <c r="A16" i="21"/>
  <c r="B16" i="21"/>
  <c r="C16" i="21"/>
  <c r="A7" i="22"/>
  <c r="B7" i="22"/>
  <c r="C7" i="22"/>
  <c r="A8" i="22"/>
  <c r="B8" i="22"/>
  <c r="C8" i="22"/>
  <c r="B9" i="22"/>
  <c r="C9" i="22"/>
  <c r="A10" i="22"/>
  <c r="B10" i="22"/>
  <c r="C10" i="22"/>
  <c r="A11" i="22"/>
  <c r="B11" i="22"/>
  <c r="C11" i="22"/>
  <c r="A12" i="22"/>
  <c r="B12" i="22"/>
  <c r="C12" i="22"/>
  <c r="A13" i="22"/>
  <c r="B13" i="22"/>
  <c r="C13" i="22"/>
  <c r="A14" i="22"/>
  <c r="B14" i="22"/>
  <c r="C14" i="22"/>
  <c r="A15" i="22"/>
  <c r="B15" i="22"/>
  <c r="C15" i="22"/>
  <c r="A16" i="22"/>
  <c r="B16" i="22"/>
  <c r="C16" i="22"/>
  <c r="A7" i="23"/>
  <c r="B7" i="23"/>
  <c r="C7" i="23"/>
  <c r="A8" i="23"/>
  <c r="B8" i="23"/>
  <c r="C8" i="23"/>
  <c r="B9" i="23"/>
  <c r="C9" i="23"/>
  <c r="A10" i="23"/>
  <c r="B10" i="23"/>
  <c r="C10" i="23"/>
  <c r="A11" i="23"/>
  <c r="B11" i="23"/>
  <c r="C11" i="23"/>
  <c r="A12" i="23"/>
  <c r="B12" i="23"/>
  <c r="C12" i="23"/>
  <c r="A13" i="23"/>
  <c r="B13" i="23"/>
  <c r="C13" i="23"/>
  <c r="A14" i="23"/>
  <c r="B14" i="23"/>
  <c r="C14" i="23"/>
  <c r="A15" i="23"/>
  <c r="B15" i="23"/>
  <c r="C15" i="23"/>
  <c r="A16" i="23"/>
  <c r="B16" i="23"/>
  <c r="C16" i="23"/>
  <c r="A7" i="24"/>
  <c r="B7" i="24"/>
  <c r="C7" i="24"/>
  <c r="A8" i="24"/>
  <c r="B8" i="24"/>
  <c r="C8" i="24"/>
  <c r="B9" i="24"/>
  <c r="C9" i="24"/>
  <c r="A10" i="24"/>
  <c r="B10" i="24"/>
  <c r="C10" i="24"/>
  <c r="A11" i="24"/>
  <c r="B11" i="24"/>
  <c r="C11" i="24"/>
  <c r="A12" i="24"/>
  <c r="B12" i="24"/>
  <c r="C12" i="24"/>
  <c r="A13" i="24"/>
  <c r="B13" i="24"/>
  <c r="C13" i="24"/>
  <c r="A14" i="24"/>
  <c r="B14" i="24"/>
  <c r="C14" i="24"/>
  <c r="A15" i="24"/>
  <c r="B15" i="24"/>
  <c r="C15" i="24"/>
  <c r="A16" i="24"/>
  <c r="B16" i="24"/>
  <c r="C16" i="24"/>
  <c r="A7" i="25"/>
  <c r="B7" i="25"/>
  <c r="C7" i="25"/>
  <c r="A8" i="25"/>
  <c r="B8" i="25"/>
  <c r="C8" i="25"/>
  <c r="B9" i="25"/>
  <c r="C9" i="25"/>
  <c r="A10" i="25"/>
  <c r="B10" i="25"/>
  <c r="C10" i="25"/>
  <c r="A11" i="25"/>
  <c r="B11" i="25"/>
  <c r="C11" i="25"/>
  <c r="A12" i="25"/>
  <c r="B12" i="25"/>
  <c r="C12" i="25"/>
  <c r="A13" i="25"/>
  <c r="B13" i="25"/>
  <c r="C13" i="25"/>
  <c r="A14" i="25"/>
  <c r="B14" i="25"/>
  <c r="C14" i="25"/>
  <c r="A15" i="25"/>
  <c r="B15" i="25"/>
  <c r="C15" i="25"/>
  <c r="A16" i="25"/>
  <c r="B16" i="25"/>
  <c r="C16" i="25"/>
  <c r="A7" i="26"/>
  <c r="B7" i="26"/>
  <c r="C7" i="26"/>
  <c r="A8" i="26"/>
  <c r="B8" i="26"/>
  <c r="C8" i="26"/>
  <c r="B9" i="26"/>
  <c r="C9" i="26"/>
  <c r="A10" i="26"/>
  <c r="B10" i="26"/>
  <c r="C10" i="26"/>
  <c r="A11" i="26"/>
  <c r="B11" i="26"/>
  <c r="C11" i="26"/>
  <c r="A12" i="26"/>
  <c r="B12" i="26"/>
  <c r="C12" i="26"/>
  <c r="A13" i="26"/>
  <c r="B13" i="26"/>
  <c r="C13" i="26"/>
  <c r="A14" i="26"/>
  <c r="B14" i="26"/>
  <c r="C14" i="26"/>
  <c r="A15" i="26"/>
  <c r="B15" i="26"/>
  <c r="C15" i="26"/>
  <c r="A16" i="26"/>
  <c r="B16" i="26"/>
  <c r="C16" i="26"/>
  <c r="J1" i="27"/>
  <c r="A7" i="27"/>
  <c r="B7" i="27"/>
  <c r="C7" i="27"/>
  <c r="A8" i="27"/>
  <c r="B8" i="27"/>
  <c r="C8" i="27"/>
  <c r="B9" i="27"/>
  <c r="C9" i="27"/>
  <c r="A10" i="27"/>
  <c r="B10" i="27"/>
  <c r="C10" i="27"/>
  <c r="A11" i="27"/>
  <c r="B11" i="27"/>
  <c r="C11" i="27"/>
  <c r="A12" i="27"/>
  <c r="B12" i="27"/>
  <c r="C12" i="27"/>
  <c r="A13" i="27"/>
  <c r="B13" i="27"/>
  <c r="C13" i="27"/>
  <c r="A14" i="27"/>
  <c r="B14" i="27"/>
  <c r="C14" i="27"/>
  <c r="A15" i="27"/>
  <c r="B15" i="27"/>
  <c r="C15" i="27"/>
  <c r="A16" i="27"/>
  <c r="B16" i="27"/>
  <c r="C16" i="27"/>
  <c r="E12" i="35"/>
  <c r="I12" i="35"/>
  <c r="C46" i="35"/>
  <c r="H26" i="35"/>
  <c r="A10" i="3"/>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J41" i="3"/>
  <c r="J48" i="3"/>
  <c r="K48" i="3"/>
  <c r="H20" i="2"/>
  <c r="I20" i="2"/>
  <c r="P54" i="4"/>
  <c r="Q29" i="19"/>
  <c r="T29" i="19" s="1"/>
  <c r="Q14" i="31"/>
  <c r="T14" i="31" s="1"/>
  <c r="P54" i="9"/>
  <c r="P52" i="10"/>
  <c r="P50" i="10"/>
  <c r="P44" i="10"/>
  <c r="P39" i="9"/>
  <c r="P83" i="10"/>
  <c r="P53" i="10"/>
  <c r="P47" i="10"/>
  <c r="P43" i="10"/>
  <c r="P41" i="10"/>
  <c r="P39" i="10"/>
  <c r="P35" i="10"/>
  <c r="P17" i="10"/>
  <c r="P29" i="10"/>
  <c r="P48" i="9"/>
  <c r="P33" i="9"/>
  <c r="W33" i="9" s="1"/>
  <c r="Y33" i="9" s="1"/>
  <c r="P50" i="6"/>
  <c r="P34" i="6"/>
  <c r="P42" i="6"/>
  <c r="P28" i="18"/>
  <c r="P28" i="8"/>
  <c r="P46" i="6"/>
  <c r="P31" i="6"/>
  <c r="P16" i="18"/>
  <c r="P37" i="17"/>
  <c r="P36" i="13"/>
  <c r="P37" i="5"/>
  <c r="P35" i="5"/>
  <c r="P33" i="5"/>
  <c r="P31" i="5"/>
  <c r="P29" i="5"/>
  <c r="P20" i="5"/>
  <c r="P33" i="17"/>
  <c r="P24" i="4"/>
  <c r="P18" i="13"/>
  <c r="P50" i="4"/>
  <c r="P46" i="4"/>
  <c r="P32" i="4"/>
  <c r="P15" i="17"/>
  <c r="F54" i="6"/>
  <c r="F41" i="6"/>
  <c r="F35" i="6"/>
  <c r="F43" i="6"/>
  <c r="F36" i="6"/>
  <c r="F51" i="6"/>
  <c r="F42" i="6"/>
  <c r="F40" i="6"/>
  <c r="F44" i="6"/>
  <c r="F37" i="6"/>
  <c r="F45" i="6"/>
  <c r="F49" i="6"/>
  <c r="F53" i="6"/>
  <c r="F34" i="6"/>
  <c r="F52" i="6"/>
  <c r="F48" i="6"/>
  <c r="F33" i="6"/>
  <c r="F50" i="6"/>
  <c r="F39" i="6"/>
  <c r="F47" i="6"/>
  <c r="F83" i="6"/>
  <c r="F38" i="6"/>
  <c r="F46" i="6"/>
  <c r="R1" i="14"/>
  <c r="R1" i="7"/>
  <c r="R1" i="8"/>
  <c r="J1" i="29"/>
  <c r="R1" i="11"/>
  <c r="J1" i="20"/>
  <c r="J2" i="3"/>
  <c r="J40" i="3" s="1"/>
  <c r="R1" i="16"/>
  <c r="P46" i="5"/>
  <c r="P49" i="6"/>
  <c r="P50" i="16"/>
  <c r="W50" i="16" s="1"/>
  <c r="Y50" i="16" s="1"/>
  <c r="P53" i="5"/>
  <c r="P48" i="15"/>
  <c r="P20" i="10"/>
  <c r="P34" i="5"/>
  <c r="P37" i="18"/>
  <c r="P52" i="15"/>
  <c r="P28" i="14"/>
  <c r="P47" i="4"/>
  <c r="S10" i="14"/>
  <c r="H21" i="36"/>
  <c r="H22" i="36"/>
  <c r="P53" i="11"/>
  <c r="Q10" i="24"/>
  <c r="T10" i="24" s="1"/>
  <c r="Q11" i="22"/>
  <c r="P41" i="12"/>
  <c r="P33" i="16"/>
  <c r="P45" i="15"/>
  <c r="P83" i="13"/>
  <c r="P43" i="5"/>
  <c r="P25" i="18"/>
  <c r="P28" i="17"/>
  <c r="P44" i="14"/>
  <c r="W44" i="14" s="1"/>
  <c r="Y44" i="14" s="1"/>
  <c r="P48" i="16"/>
  <c r="P32" i="14"/>
  <c r="W32" i="14" s="1"/>
  <c r="Y32" i="14" s="1"/>
  <c r="P48" i="13"/>
  <c r="P47" i="13"/>
  <c r="P35" i="4"/>
  <c r="P53" i="13"/>
  <c r="P53" i="4"/>
  <c r="P18" i="15"/>
  <c r="Q8" i="23"/>
  <c r="U8" i="23" s="1"/>
  <c r="W8" i="23" s="1"/>
  <c r="P26" i="13"/>
  <c r="W23" i="13"/>
  <c r="Y23" i="13" s="1"/>
  <c r="P38" i="7"/>
  <c r="P34" i="17"/>
  <c r="P18" i="16"/>
  <c r="P26" i="14"/>
  <c r="P42" i="15"/>
  <c r="P20" i="14"/>
  <c r="V32" i="10"/>
  <c r="V39" i="13"/>
  <c r="W43" i="15"/>
  <c r="Y43" i="15" s="1"/>
  <c r="W32" i="10"/>
  <c r="Y32" i="10" s="1"/>
  <c r="W40" i="6"/>
  <c r="Y40" i="6" s="1"/>
  <c r="W42" i="16"/>
  <c r="Y42" i="16" s="1"/>
  <c r="W45" i="13"/>
  <c r="Y45" i="13" s="1"/>
  <c r="Q8" i="22"/>
  <c r="T8" i="22" s="1"/>
  <c r="Q11" i="23"/>
  <c r="U11" i="23" s="1"/>
  <c r="W11" i="23" s="1"/>
  <c r="P29" i="4"/>
  <c r="P23" i="4"/>
  <c r="P51" i="4"/>
  <c r="P44" i="4"/>
  <c r="P20" i="4"/>
  <c r="Q8" i="27" l="1"/>
  <c r="T8" i="27" s="1"/>
  <c r="Q10" i="30"/>
  <c r="U10" i="30" s="1"/>
  <c r="Q9" i="21"/>
  <c r="T9" i="21" s="1"/>
  <c r="I2" i="6"/>
  <c r="D2" i="34"/>
  <c r="Q11" i="27"/>
  <c r="U11" i="27" s="1"/>
  <c r="W11" i="27" s="1"/>
  <c r="V38" i="16"/>
  <c r="R17" i="14"/>
  <c r="R20" i="14"/>
  <c r="Q23" i="14"/>
  <c r="W23" i="14" s="1"/>
  <c r="Y23" i="14" s="1"/>
  <c r="R15" i="14"/>
  <c r="R19" i="14"/>
  <c r="Q16" i="14"/>
  <c r="Q18" i="14"/>
  <c r="Q21" i="14"/>
  <c r="R23" i="14"/>
  <c r="Q15" i="14"/>
  <c r="R16" i="14"/>
  <c r="R18" i="14"/>
  <c r="R21" i="14"/>
  <c r="V21" i="14" s="1"/>
  <c r="R24" i="14"/>
  <c r="W24" i="14" s="1"/>
  <c r="Y24" i="14" s="1"/>
  <c r="Q17" i="14"/>
  <c r="V17" i="14" s="1"/>
  <c r="R22" i="14"/>
  <c r="Q20" i="14"/>
  <c r="V20" i="14" s="1"/>
  <c r="Q24" i="14"/>
  <c r="F7" i="6"/>
  <c r="H4" i="37"/>
  <c r="H4" i="38"/>
  <c r="I1" i="34"/>
  <c r="J1" i="37"/>
  <c r="J1" i="38"/>
  <c r="F6" i="8"/>
  <c r="H3" i="38"/>
  <c r="H3" i="37"/>
  <c r="Q22" i="14"/>
  <c r="V22" i="14" s="1"/>
  <c r="Q13" i="29"/>
  <c r="U13" i="29" s="1"/>
  <c r="W13" i="29" s="1"/>
  <c r="Q12" i="28"/>
  <c r="Q15" i="27"/>
  <c r="U15" i="27" s="1"/>
  <c r="W15" i="27" s="1"/>
  <c r="Q10" i="22"/>
  <c r="T10" i="22" s="1"/>
  <c r="Q27" i="19"/>
  <c r="Q19" i="14"/>
  <c r="P34" i="28"/>
  <c r="P34" i="24"/>
  <c r="P34" i="20"/>
  <c r="N34" i="31"/>
  <c r="N34" i="27"/>
  <c r="N34" i="23"/>
  <c r="I55" i="9"/>
  <c r="J55" i="9" s="1"/>
  <c r="K55" i="9" s="1"/>
  <c r="I57" i="9"/>
  <c r="J57" i="9" s="1"/>
  <c r="K57" i="9" s="1"/>
  <c r="I58" i="9"/>
  <c r="J58" i="9" s="1"/>
  <c r="K58" i="9" s="1"/>
  <c r="I76" i="9"/>
  <c r="J76" i="9" s="1"/>
  <c r="K76" i="9" s="1"/>
  <c r="I78" i="9"/>
  <c r="J78" i="9" s="1"/>
  <c r="K78" i="9" s="1"/>
  <c r="I80" i="9"/>
  <c r="J80" i="9" s="1"/>
  <c r="K80" i="9" s="1"/>
  <c r="I82" i="9"/>
  <c r="J82" i="9" s="1"/>
  <c r="K82" i="9" s="1"/>
  <c r="I59" i="9"/>
  <c r="J59" i="9" s="1"/>
  <c r="K59" i="9" s="1"/>
  <c r="I61" i="9"/>
  <c r="J61" i="9" s="1"/>
  <c r="K61" i="9" s="1"/>
  <c r="I63" i="9"/>
  <c r="J63" i="9" s="1"/>
  <c r="K63" i="9" s="1"/>
  <c r="I65" i="9"/>
  <c r="J65" i="9" s="1"/>
  <c r="K65" i="9" s="1"/>
  <c r="I67" i="9"/>
  <c r="J67" i="9" s="1"/>
  <c r="K67" i="9" s="1"/>
  <c r="I69" i="9"/>
  <c r="J69" i="9" s="1"/>
  <c r="K69" i="9" s="1"/>
  <c r="I71" i="9"/>
  <c r="J71" i="9" s="1"/>
  <c r="K71" i="9" s="1"/>
  <c r="I73" i="9"/>
  <c r="J73" i="9" s="1"/>
  <c r="K73" i="9" s="1"/>
  <c r="I56" i="9"/>
  <c r="J56" i="9" s="1"/>
  <c r="K56" i="9" s="1"/>
  <c r="I75" i="9"/>
  <c r="J75" i="9" s="1"/>
  <c r="K75" i="9" s="1"/>
  <c r="I77" i="9"/>
  <c r="J77" i="9" s="1"/>
  <c r="K77" i="9" s="1"/>
  <c r="I79" i="9"/>
  <c r="J79" i="9" s="1"/>
  <c r="K79" i="9" s="1"/>
  <c r="I81" i="9"/>
  <c r="J81" i="9" s="1"/>
  <c r="K81" i="9" s="1"/>
  <c r="I60" i="9"/>
  <c r="J60" i="9" s="1"/>
  <c r="K60" i="9" s="1"/>
  <c r="I62" i="9"/>
  <c r="J62" i="9" s="1"/>
  <c r="K62" i="9" s="1"/>
  <c r="I64" i="9"/>
  <c r="J64" i="9" s="1"/>
  <c r="K64" i="9" s="1"/>
  <c r="I66" i="9"/>
  <c r="J66" i="9" s="1"/>
  <c r="K66" i="9" s="1"/>
  <c r="I68" i="9"/>
  <c r="J68" i="9" s="1"/>
  <c r="K68" i="9" s="1"/>
  <c r="I70" i="9"/>
  <c r="J70" i="9" s="1"/>
  <c r="K70" i="9" s="1"/>
  <c r="I72" i="9"/>
  <c r="J72" i="9" s="1"/>
  <c r="K72" i="9" s="1"/>
  <c r="I74" i="9"/>
  <c r="J74" i="9" s="1"/>
  <c r="K74" i="9" s="1"/>
  <c r="I62" i="7"/>
  <c r="J62" i="7" s="1"/>
  <c r="K62" i="7" s="1"/>
  <c r="I64" i="7"/>
  <c r="J64" i="7" s="1"/>
  <c r="K64" i="7" s="1"/>
  <c r="I55" i="7"/>
  <c r="J55" i="7" s="1"/>
  <c r="K55" i="7" s="1"/>
  <c r="I57" i="7"/>
  <c r="J57" i="7" s="1"/>
  <c r="K57" i="7" s="1"/>
  <c r="I59" i="7"/>
  <c r="J59" i="7" s="1"/>
  <c r="K59" i="7" s="1"/>
  <c r="I61" i="7"/>
  <c r="J61" i="7" s="1"/>
  <c r="K61" i="7" s="1"/>
  <c r="I66" i="7"/>
  <c r="J66" i="7" s="1"/>
  <c r="K66" i="7" s="1"/>
  <c r="I68" i="7"/>
  <c r="J68" i="7" s="1"/>
  <c r="K68" i="7" s="1"/>
  <c r="I70" i="7"/>
  <c r="J70" i="7" s="1"/>
  <c r="K70" i="7" s="1"/>
  <c r="I72" i="7"/>
  <c r="J72" i="7" s="1"/>
  <c r="K72" i="7" s="1"/>
  <c r="I74" i="7"/>
  <c r="J74" i="7" s="1"/>
  <c r="K74" i="7" s="1"/>
  <c r="I76" i="7"/>
  <c r="J76" i="7" s="1"/>
  <c r="K76" i="7" s="1"/>
  <c r="I78" i="7"/>
  <c r="J78" i="7" s="1"/>
  <c r="K78" i="7" s="1"/>
  <c r="I80" i="7"/>
  <c r="J80" i="7" s="1"/>
  <c r="K80" i="7" s="1"/>
  <c r="I63" i="7"/>
  <c r="J63" i="7" s="1"/>
  <c r="K63" i="7" s="1"/>
  <c r="I65" i="7"/>
  <c r="J65" i="7" s="1"/>
  <c r="K65" i="7" s="1"/>
  <c r="I82" i="7"/>
  <c r="J82" i="7" s="1"/>
  <c r="K82" i="7" s="1"/>
  <c r="I56" i="7"/>
  <c r="J56" i="7" s="1"/>
  <c r="K56" i="7" s="1"/>
  <c r="I73" i="7"/>
  <c r="J73" i="7" s="1"/>
  <c r="K73" i="7" s="1"/>
  <c r="I77" i="7"/>
  <c r="J77" i="7" s="1"/>
  <c r="K77" i="7" s="1"/>
  <c r="I81" i="7"/>
  <c r="J81" i="7" s="1"/>
  <c r="K81" i="7" s="1"/>
  <c r="I71" i="7"/>
  <c r="J71" i="7" s="1"/>
  <c r="K71" i="7" s="1"/>
  <c r="I60" i="7"/>
  <c r="J60" i="7" s="1"/>
  <c r="K60" i="7" s="1"/>
  <c r="I69" i="7"/>
  <c r="J69" i="7" s="1"/>
  <c r="K69" i="7" s="1"/>
  <c r="I75" i="7"/>
  <c r="J75" i="7" s="1"/>
  <c r="K75" i="7" s="1"/>
  <c r="I79" i="7"/>
  <c r="J79" i="7" s="1"/>
  <c r="K79" i="7" s="1"/>
  <c r="I58" i="7"/>
  <c r="J58" i="7" s="1"/>
  <c r="K58" i="7" s="1"/>
  <c r="I67" i="7"/>
  <c r="J67" i="7" s="1"/>
  <c r="K67" i="7" s="1"/>
  <c r="I56" i="15"/>
  <c r="J56" i="15" s="1"/>
  <c r="K56" i="15" s="1"/>
  <c r="I58" i="15"/>
  <c r="J58" i="15" s="1"/>
  <c r="K58" i="15" s="1"/>
  <c r="I61" i="15"/>
  <c r="J61" i="15" s="1"/>
  <c r="K61" i="15" s="1"/>
  <c r="I69" i="15"/>
  <c r="J69" i="15" s="1"/>
  <c r="K69" i="15" s="1"/>
  <c r="I72" i="15"/>
  <c r="J72" i="15" s="1"/>
  <c r="K72" i="15" s="1"/>
  <c r="I74" i="15"/>
  <c r="J74" i="15" s="1"/>
  <c r="K74" i="15" s="1"/>
  <c r="I76" i="15"/>
  <c r="J76" i="15" s="1"/>
  <c r="K76" i="15" s="1"/>
  <c r="I78" i="15"/>
  <c r="J78" i="15" s="1"/>
  <c r="K78" i="15" s="1"/>
  <c r="I59" i="15"/>
  <c r="J59" i="15" s="1"/>
  <c r="K59" i="15" s="1"/>
  <c r="I62" i="15"/>
  <c r="J62" i="15" s="1"/>
  <c r="K62" i="15" s="1"/>
  <c r="I64" i="15"/>
  <c r="J64" i="15" s="1"/>
  <c r="K64" i="15" s="1"/>
  <c r="I67" i="15"/>
  <c r="J67" i="15" s="1"/>
  <c r="K67" i="15" s="1"/>
  <c r="I81" i="15"/>
  <c r="J81" i="15" s="1"/>
  <c r="K81" i="15" s="1"/>
  <c r="I57" i="15"/>
  <c r="J57" i="15" s="1"/>
  <c r="K57" i="15" s="1"/>
  <c r="I60" i="15"/>
  <c r="J60" i="15" s="1"/>
  <c r="K60" i="15" s="1"/>
  <c r="I65" i="15"/>
  <c r="J65" i="15" s="1"/>
  <c r="K65" i="15" s="1"/>
  <c r="I68" i="15"/>
  <c r="J68" i="15" s="1"/>
  <c r="K68" i="15" s="1"/>
  <c r="I70" i="15"/>
  <c r="J70" i="15" s="1"/>
  <c r="K70" i="15" s="1"/>
  <c r="I75" i="15"/>
  <c r="J75" i="15" s="1"/>
  <c r="K75" i="15" s="1"/>
  <c r="I77" i="15"/>
  <c r="J77" i="15" s="1"/>
  <c r="K77" i="15" s="1"/>
  <c r="I79" i="15"/>
  <c r="J79" i="15" s="1"/>
  <c r="K79" i="15" s="1"/>
  <c r="I55" i="15"/>
  <c r="J55" i="15" s="1"/>
  <c r="K55" i="15" s="1"/>
  <c r="I63" i="15"/>
  <c r="J63" i="15" s="1"/>
  <c r="K63" i="15" s="1"/>
  <c r="I66" i="15"/>
  <c r="J66" i="15" s="1"/>
  <c r="K66" i="15" s="1"/>
  <c r="I71" i="15"/>
  <c r="J71" i="15" s="1"/>
  <c r="K71" i="15" s="1"/>
  <c r="I73" i="15"/>
  <c r="J73" i="15" s="1"/>
  <c r="K73" i="15" s="1"/>
  <c r="I80" i="15"/>
  <c r="J80" i="15" s="1"/>
  <c r="K80" i="15" s="1"/>
  <c r="I82" i="15"/>
  <c r="J82" i="15" s="1"/>
  <c r="K82" i="15" s="1"/>
  <c r="P34" i="29"/>
  <c r="P34" i="25"/>
  <c r="P34" i="21"/>
  <c r="N34" i="28"/>
  <c r="N34" i="24"/>
  <c r="N34" i="20"/>
  <c r="Q11" i="19"/>
  <c r="I63" i="10"/>
  <c r="J63" i="10" s="1"/>
  <c r="K63" i="10" s="1"/>
  <c r="I70" i="10"/>
  <c r="J70" i="10" s="1"/>
  <c r="K70" i="10" s="1"/>
  <c r="I72" i="10"/>
  <c r="J72" i="10" s="1"/>
  <c r="K72" i="10" s="1"/>
  <c r="I74" i="10"/>
  <c r="J74" i="10" s="1"/>
  <c r="K74" i="10" s="1"/>
  <c r="I76" i="10"/>
  <c r="J76" i="10" s="1"/>
  <c r="K76" i="10" s="1"/>
  <c r="I78" i="10"/>
  <c r="J78" i="10" s="1"/>
  <c r="K78" i="10" s="1"/>
  <c r="I80" i="10"/>
  <c r="J80" i="10" s="1"/>
  <c r="K80" i="10" s="1"/>
  <c r="I56" i="10"/>
  <c r="J56" i="10" s="1"/>
  <c r="K56" i="10" s="1"/>
  <c r="I58" i="10"/>
  <c r="J58" i="10" s="1"/>
  <c r="K58" i="10" s="1"/>
  <c r="I60" i="10"/>
  <c r="J60" i="10" s="1"/>
  <c r="K60" i="10" s="1"/>
  <c r="I62" i="10"/>
  <c r="J62" i="10" s="1"/>
  <c r="K62" i="10" s="1"/>
  <c r="I65" i="10"/>
  <c r="J65" i="10" s="1"/>
  <c r="K65" i="10" s="1"/>
  <c r="I67" i="10"/>
  <c r="J67" i="10" s="1"/>
  <c r="K67" i="10" s="1"/>
  <c r="I82" i="10"/>
  <c r="J82" i="10" s="1"/>
  <c r="K82" i="10" s="1"/>
  <c r="I64" i="10"/>
  <c r="J64" i="10" s="1"/>
  <c r="K64" i="10" s="1"/>
  <c r="I69" i="10"/>
  <c r="J69" i="10" s="1"/>
  <c r="K69" i="10" s="1"/>
  <c r="I71" i="10"/>
  <c r="J71" i="10" s="1"/>
  <c r="K71" i="10" s="1"/>
  <c r="I73" i="10"/>
  <c r="J73" i="10" s="1"/>
  <c r="K73" i="10" s="1"/>
  <c r="I75" i="10"/>
  <c r="J75" i="10" s="1"/>
  <c r="K75" i="10" s="1"/>
  <c r="I77" i="10"/>
  <c r="J77" i="10" s="1"/>
  <c r="K77" i="10" s="1"/>
  <c r="I79" i="10"/>
  <c r="J79" i="10" s="1"/>
  <c r="K79" i="10" s="1"/>
  <c r="I55" i="10"/>
  <c r="J55" i="10" s="1"/>
  <c r="K55" i="10" s="1"/>
  <c r="I57" i="10"/>
  <c r="J57" i="10" s="1"/>
  <c r="K57" i="10" s="1"/>
  <c r="I59" i="10"/>
  <c r="J59" i="10" s="1"/>
  <c r="K59" i="10" s="1"/>
  <c r="I61" i="10"/>
  <c r="J61" i="10" s="1"/>
  <c r="K61" i="10" s="1"/>
  <c r="I66" i="10"/>
  <c r="J66" i="10" s="1"/>
  <c r="K66" i="10" s="1"/>
  <c r="I68" i="10"/>
  <c r="J68" i="10" s="1"/>
  <c r="K68" i="10" s="1"/>
  <c r="I81" i="10"/>
  <c r="J81" i="10" s="1"/>
  <c r="K81" i="10" s="1"/>
  <c r="P34" i="30"/>
  <c r="P34" i="26"/>
  <c r="P34" i="22"/>
  <c r="N34" i="29"/>
  <c r="N34" i="25"/>
  <c r="N34" i="21"/>
  <c r="I59" i="11"/>
  <c r="J59" i="11" s="1"/>
  <c r="K59" i="11" s="1"/>
  <c r="I61" i="11"/>
  <c r="J61" i="11" s="1"/>
  <c r="K61" i="11" s="1"/>
  <c r="I64" i="11"/>
  <c r="J64" i="11" s="1"/>
  <c r="K64" i="11" s="1"/>
  <c r="I67" i="11"/>
  <c r="J67" i="11" s="1"/>
  <c r="K67" i="11" s="1"/>
  <c r="I69" i="11"/>
  <c r="J69" i="11" s="1"/>
  <c r="K69" i="11" s="1"/>
  <c r="I75" i="11"/>
  <c r="J75" i="11" s="1"/>
  <c r="K75" i="11" s="1"/>
  <c r="I79" i="11"/>
  <c r="J79" i="11" s="1"/>
  <c r="K79" i="11" s="1"/>
  <c r="I82" i="11"/>
  <c r="J82" i="11" s="1"/>
  <c r="K82" i="11" s="1"/>
  <c r="I56" i="11"/>
  <c r="J56" i="11" s="1"/>
  <c r="K56" i="11" s="1"/>
  <c r="I62" i="11"/>
  <c r="J62" i="11" s="1"/>
  <c r="K62" i="11" s="1"/>
  <c r="I70" i="11"/>
  <c r="J70" i="11" s="1"/>
  <c r="K70" i="11" s="1"/>
  <c r="I72" i="11"/>
  <c r="J72" i="11" s="1"/>
  <c r="K72" i="11" s="1"/>
  <c r="I76" i="11"/>
  <c r="J76" i="11" s="1"/>
  <c r="K76" i="11" s="1"/>
  <c r="I58" i="11"/>
  <c r="J58" i="11" s="1"/>
  <c r="K58" i="11" s="1"/>
  <c r="I63" i="11"/>
  <c r="J63" i="11" s="1"/>
  <c r="K63" i="11" s="1"/>
  <c r="I65" i="11"/>
  <c r="J65" i="11" s="1"/>
  <c r="K65" i="11" s="1"/>
  <c r="I68" i="11"/>
  <c r="J68" i="11" s="1"/>
  <c r="K68" i="11" s="1"/>
  <c r="I73" i="11"/>
  <c r="J73" i="11" s="1"/>
  <c r="K73" i="11" s="1"/>
  <c r="I77" i="11"/>
  <c r="J77" i="11" s="1"/>
  <c r="K77" i="11" s="1"/>
  <c r="I80" i="11"/>
  <c r="J80" i="11" s="1"/>
  <c r="K80" i="11" s="1"/>
  <c r="I74" i="11"/>
  <c r="J74" i="11" s="1"/>
  <c r="K74" i="11" s="1"/>
  <c r="I57" i="11"/>
  <c r="J57" i="11" s="1"/>
  <c r="K57" i="11" s="1"/>
  <c r="I66" i="11"/>
  <c r="J66" i="11" s="1"/>
  <c r="K66" i="11" s="1"/>
  <c r="I78" i="11"/>
  <c r="J78" i="11" s="1"/>
  <c r="K78" i="11" s="1"/>
  <c r="I55" i="11"/>
  <c r="J55" i="11" s="1"/>
  <c r="K55" i="11" s="1"/>
  <c r="I81" i="11"/>
  <c r="J81" i="11" s="1"/>
  <c r="K81" i="11" s="1"/>
  <c r="I60" i="11"/>
  <c r="J60" i="11" s="1"/>
  <c r="K60" i="11" s="1"/>
  <c r="I71" i="11"/>
  <c r="J71" i="11" s="1"/>
  <c r="K71" i="11" s="1"/>
  <c r="I55" i="6"/>
  <c r="J55" i="6" s="1"/>
  <c r="K55" i="6" s="1"/>
  <c r="I57" i="6"/>
  <c r="J57" i="6" s="1"/>
  <c r="K57" i="6" s="1"/>
  <c r="I59" i="6"/>
  <c r="J59" i="6" s="1"/>
  <c r="K59" i="6" s="1"/>
  <c r="I61" i="6"/>
  <c r="J61" i="6" s="1"/>
  <c r="K61" i="6" s="1"/>
  <c r="I63" i="6"/>
  <c r="J63" i="6" s="1"/>
  <c r="K63" i="6" s="1"/>
  <c r="I65" i="6"/>
  <c r="J65" i="6" s="1"/>
  <c r="K65" i="6" s="1"/>
  <c r="I67" i="6"/>
  <c r="J67" i="6" s="1"/>
  <c r="K67" i="6" s="1"/>
  <c r="I69" i="6"/>
  <c r="J69" i="6" s="1"/>
  <c r="K69" i="6" s="1"/>
  <c r="I71" i="6"/>
  <c r="J71" i="6" s="1"/>
  <c r="K71" i="6" s="1"/>
  <c r="I73" i="6"/>
  <c r="J73" i="6" s="1"/>
  <c r="K73" i="6" s="1"/>
  <c r="I75" i="6"/>
  <c r="J75" i="6" s="1"/>
  <c r="K75" i="6" s="1"/>
  <c r="I77" i="6"/>
  <c r="J77" i="6" s="1"/>
  <c r="K77" i="6" s="1"/>
  <c r="I79" i="6"/>
  <c r="J79" i="6" s="1"/>
  <c r="K79" i="6" s="1"/>
  <c r="I81" i="6"/>
  <c r="J81" i="6" s="1"/>
  <c r="K81" i="6" s="1"/>
  <c r="I56" i="6"/>
  <c r="J56" i="6" s="1"/>
  <c r="K56" i="6" s="1"/>
  <c r="I64" i="6"/>
  <c r="J64" i="6" s="1"/>
  <c r="K64" i="6" s="1"/>
  <c r="I72" i="6"/>
  <c r="J72" i="6" s="1"/>
  <c r="K72" i="6" s="1"/>
  <c r="I80" i="6"/>
  <c r="J80" i="6" s="1"/>
  <c r="K80" i="6" s="1"/>
  <c r="I62" i="6"/>
  <c r="J62" i="6" s="1"/>
  <c r="K62" i="6" s="1"/>
  <c r="I70" i="6"/>
  <c r="J70" i="6" s="1"/>
  <c r="K70" i="6" s="1"/>
  <c r="I78" i="6"/>
  <c r="J78" i="6" s="1"/>
  <c r="K78" i="6" s="1"/>
  <c r="I60" i="6"/>
  <c r="J60" i="6" s="1"/>
  <c r="K60" i="6" s="1"/>
  <c r="I68" i="6"/>
  <c r="J68" i="6" s="1"/>
  <c r="K68" i="6" s="1"/>
  <c r="I76" i="6"/>
  <c r="J76" i="6" s="1"/>
  <c r="K76" i="6" s="1"/>
  <c r="I82" i="6"/>
  <c r="J82" i="6" s="1"/>
  <c r="K82" i="6" s="1"/>
  <c r="I58" i="6"/>
  <c r="J58" i="6" s="1"/>
  <c r="K58" i="6" s="1"/>
  <c r="I66" i="6"/>
  <c r="J66" i="6" s="1"/>
  <c r="K66" i="6" s="1"/>
  <c r="I74" i="6"/>
  <c r="J74" i="6" s="1"/>
  <c r="K74" i="6" s="1"/>
  <c r="I58" i="18"/>
  <c r="J58" i="18" s="1"/>
  <c r="K58" i="18" s="1"/>
  <c r="I69" i="18"/>
  <c r="J69" i="18" s="1"/>
  <c r="K69" i="18" s="1"/>
  <c r="I71" i="18"/>
  <c r="J71" i="18" s="1"/>
  <c r="K71" i="18" s="1"/>
  <c r="I74" i="18"/>
  <c r="J74" i="18" s="1"/>
  <c r="K74" i="18" s="1"/>
  <c r="I77" i="18"/>
  <c r="J77" i="18" s="1"/>
  <c r="K77" i="18" s="1"/>
  <c r="I82" i="18"/>
  <c r="J82" i="18" s="1"/>
  <c r="K82" i="18" s="1"/>
  <c r="I55" i="18"/>
  <c r="J55" i="18" s="1"/>
  <c r="K55" i="18" s="1"/>
  <c r="I61" i="18"/>
  <c r="J61" i="18" s="1"/>
  <c r="K61" i="18" s="1"/>
  <c r="I63" i="18"/>
  <c r="J63" i="18" s="1"/>
  <c r="K63" i="18" s="1"/>
  <c r="I65" i="18"/>
  <c r="J65" i="18" s="1"/>
  <c r="K65" i="18" s="1"/>
  <c r="I67" i="18"/>
  <c r="J67" i="18" s="1"/>
  <c r="K67" i="18" s="1"/>
  <c r="I76" i="18"/>
  <c r="J76" i="18" s="1"/>
  <c r="K76" i="18" s="1"/>
  <c r="I79" i="18"/>
  <c r="J79" i="18" s="1"/>
  <c r="K79" i="18" s="1"/>
  <c r="I57" i="18"/>
  <c r="J57" i="18" s="1"/>
  <c r="K57" i="18" s="1"/>
  <c r="I59" i="18"/>
  <c r="J59" i="18" s="1"/>
  <c r="K59" i="18" s="1"/>
  <c r="I62" i="18"/>
  <c r="J62" i="18" s="1"/>
  <c r="K62" i="18" s="1"/>
  <c r="I68" i="18"/>
  <c r="J68" i="18" s="1"/>
  <c r="K68" i="18" s="1"/>
  <c r="I70" i="18"/>
  <c r="J70" i="18" s="1"/>
  <c r="K70" i="18" s="1"/>
  <c r="I73" i="18"/>
  <c r="J73" i="18" s="1"/>
  <c r="K73" i="18" s="1"/>
  <c r="I81" i="18"/>
  <c r="J81" i="18" s="1"/>
  <c r="K81" i="18" s="1"/>
  <c r="I56" i="18"/>
  <c r="J56" i="18" s="1"/>
  <c r="K56" i="18" s="1"/>
  <c r="I60" i="18"/>
  <c r="J60" i="18" s="1"/>
  <c r="K60" i="18" s="1"/>
  <c r="I64" i="18"/>
  <c r="J64" i="18" s="1"/>
  <c r="K64" i="18" s="1"/>
  <c r="I66" i="18"/>
  <c r="J66" i="18" s="1"/>
  <c r="K66" i="18" s="1"/>
  <c r="I72" i="18"/>
  <c r="J72" i="18" s="1"/>
  <c r="K72" i="18" s="1"/>
  <c r="I75" i="18"/>
  <c r="J75" i="18" s="1"/>
  <c r="K75" i="18" s="1"/>
  <c r="I78" i="18"/>
  <c r="J78" i="18" s="1"/>
  <c r="K78" i="18" s="1"/>
  <c r="I80" i="18"/>
  <c r="J80" i="18" s="1"/>
  <c r="K80" i="18" s="1"/>
  <c r="I60" i="17"/>
  <c r="J60" i="17" s="1"/>
  <c r="K60" i="17" s="1"/>
  <c r="I64" i="17"/>
  <c r="J64" i="17" s="1"/>
  <c r="K64" i="17" s="1"/>
  <c r="I67" i="17"/>
  <c r="J67" i="17" s="1"/>
  <c r="K67" i="17" s="1"/>
  <c r="I69" i="17"/>
  <c r="J69" i="17" s="1"/>
  <c r="K69" i="17" s="1"/>
  <c r="I76" i="17"/>
  <c r="J76" i="17" s="1"/>
  <c r="K76" i="17" s="1"/>
  <c r="I79" i="17"/>
  <c r="J79" i="17" s="1"/>
  <c r="K79" i="17" s="1"/>
  <c r="I82" i="17"/>
  <c r="J82" i="17" s="1"/>
  <c r="K82" i="17" s="1"/>
  <c r="I55" i="17"/>
  <c r="J55" i="17" s="1"/>
  <c r="K55" i="17" s="1"/>
  <c r="I57" i="17"/>
  <c r="J57" i="17" s="1"/>
  <c r="K57" i="17" s="1"/>
  <c r="I62" i="17"/>
  <c r="J62" i="17" s="1"/>
  <c r="K62" i="17" s="1"/>
  <c r="I70" i="17"/>
  <c r="J70" i="17" s="1"/>
  <c r="K70" i="17" s="1"/>
  <c r="I73" i="17"/>
  <c r="J73" i="17" s="1"/>
  <c r="K73" i="17" s="1"/>
  <c r="I77" i="17"/>
  <c r="J77" i="17" s="1"/>
  <c r="K77" i="17" s="1"/>
  <c r="I80" i="17"/>
  <c r="J80" i="17" s="1"/>
  <c r="K80" i="17" s="1"/>
  <c r="I58" i="17"/>
  <c r="J58" i="17" s="1"/>
  <c r="K58" i="17" s="1"/>
  <c r="I65" i="17"/>
  <c r="J65" i="17" s="1"/>
  <c r="K65" i="17" s="1"/>
  <c r="I68" i="17"/>
  <c r="J68" i="17" s="1"/>
  <c r="K68" i="17" s="1"/>
  <c r="I71" i="17"/>
  <c r="J71" i="17" s="1"/>
  <c r="K71" i="17" s="1"/>
  <c r="I75" i="17"/>
  <c r="J75" i="17" s="1"/>
  <c r="K75" i="17" s="1"/>
  <c r="I56" i="17"/>
  <c r="J56" i="17" s="1"/>
  <c r="K56" i="17" s="1"/>
  <c r="I59" i="17"/>
  <c r="J59" i="17" s="1"/>
  <c r="K59" i="17" s="1"/>
  <c r="I61" i="17"/>
  <c r="J61" i="17" s="1"/>
  <c r="K61" i="17" s="1"/>
  <c r="I63" i="17"/>
  <c r="J63" i="17" s="1"/>
  <c r="K63" i="17" s="1"/>
  <c r="I66" i="17"/>
  <c r="J66" i="17" s="1"/>
  <c r="K66" i="17" s="1"/>
  <c r="I72" i="17"/>
  <c r="J72" i="17" s="1"/>
  <c r="K72" i="17" s="1"/>
  <c r="I74" i="17"/>
  <c r="J74" i="17" s="1"/>
  <c r="K74" i="17" s="1"/>
  <c r="I78" i="17"/>
  <c r="J78" i="17" s="1"/>
  <c r="K78" i="17" s="1"/>
  <c r="I81" i="17"/>
  <c r="J81" i="17" s="1"/>
  <c r="K81" i="17" s="1"/>
  <c r="I81" i="4"/>
  <c r="J81" i="4" s="1"/>
  <c r="K81" i="4" s="1"/>
  <c r="I82" i="4"/>
  <c r="J82" i="4" s="1"/>
  <c r="K82" i="4" s="1"/>
  <c r="I73" i="4"/>
  <c r="J73" i="4" s="1"/>
  <c r="K73" i="4" s="1"/>
  <c r="I74" i="4"/>
  <c r="J74" i="4" s="1"/>
  <c r="K74" i="4" s="1"/>
  <c r="I79" i="4"/>
  <c r="J79" i="4" s="1"/>
  <c r="K79" i="4" s="1"/>
  <c r="I75" i="4"/>
  <c r="J75" i="4" s="1"/>
  <c r="K75" i="4" s="1"/>
  <c r="I77" i="4"/>
  <c r="J77" i="4" s="1"/>
  <c r="K77" i="4" s="1"/>
  <c r="I80" i="4"/>
  <c r="J80" i="4" s="1"/>
  <c r="K80" i="4" s="1"/>
  <c r="I76" i="4"/>
  <c r="J76" i="4" s="1"/>
  <c r="K76" i="4" s="1"/>
  <c r="I78" i="4"/>
  <c r="J78" i="4" s="1"/>
  <c r="K78" i="4" s="1"/>
  <c r="P34" i="31"/>
  <c r="P34" i="27"/>
  <c r="P34" i="23"/>
  <c r="N34" i="30"/>
  <c r="N34" i="26"/>
  <c r="N34" i="22"/>
  <c r="I58" i="12"/>
  <c r="J58" i="12" s="1"/>
  <c r="K58" i="12" s="1"/>
  <c r="I61" i="12"/>
  <c r="J61" i="12" s="1"/>
  <c r="K61" i="12" s="1"/>
  <c r="I64" i="12"/>
  <c r="J64" i="12" s="1"/>
  <c r="K64" i="12" s="1"/>
  <c r="I68" i="12"/>
  <c r="J68" i="12" s="1"/>
  <c r="K68" i="12" s="1"/>
  <c r="I71" i="12"/>
  <c r="J71" i="12" s="1"/>
  <c r="K71" i="12" s="1"/>
  <c r="I73" i="12"/>
  <c r="J73" i="12" s="1"/>
  <c r="K73" i="12" s="1"/>
  <c r="I77" i="12"/>
  <c r="J77" i="12" s="1"/>
  <c r="K77" i="12" s="1"/>
  <c r="I80" i="12"/>
  <c r="J80" i="12" s="1"/>
  <c r="K80" i="12" s="1"/>
  <c r="I55" i="12"/>
  <c r="J55" i="12" s="1"/>
  <c r="K55" i="12" s="1"/>
  <c r="I59" i="12"/>
  <c r="J59" i="12" s="1"/>
  <c r="K59" i="12" s="1"/>
  <c r="I62" i="12"/>
  <c r="J62" i="12" s="1"/>
  <c r="K62" i="12" s="1"/>
  <c r="I65" i="12"/>
  <c r="J65" i="12" s="1"/>
  <c r="K65" i="12" s="1"/>
  <c r="I74" i="12"/>
  <c r="J74" i="12" s="1"/>
  <c r="K74" i="12" s="1"/>
  <c r="I78" i="12"/>
  <c r="J78" i="12" s="1"/>
  <c r="K78" i="12" s="1"/>
  <c r="I81" i="12"/>
  <c r="J81" i="12" s="1"/>
  <c r="K81" i="12" s="1"/>
  <c r="I56" i="12"/>
  <c r="J56" i="12" s="1"/>
  <c r="K56" i="12" s="1"/>
  <c r="I66" i="12"/>
  <c r="J66" i="12" s="1"/>
  <c r="K66" i="12" s="1"/>
  <c r="I69" i="12"/>
  <c r="J69" i="12" s="1"/>
  <c r="K69" i="12" s="1"/>
  <c r="I72" i="12"/>
  <c r="J72" i="12" s="1"/>
  <c r="K72" i="12" s="1"/>
  <c r="I75" i="12"/>
  <c r="J75" i="12" s="1"/>
  <c r="K75" i="12" s="1"/>
  <c r="I82" i="12"/>
  <c r="J82" i="12" s="1"/>
  <c r="K82" i="12" s="1"/>
  <c r="I60" i="12"/>
  <c r="J60" i="12" s="1"/>
  <c r="K60" i="12" s="1"/>
  <c r="I76" i="12"/>
  <c r="J76" i="12" s="1"/>
  <c r="K76" i="12" s="1"/>
  <c r="I63" i="12"/>
  <c r="J63" i="12" s="1"/>
  <c r="K63" i="12" s="1"/>
  <c r="I79" i="12"/>
  <c r="J79" i="12" s="1"/>
  <c r="K79" i="12" s="1"/>
  <c r="I67" i="12"/>
  <c r="J67" i="12" s="1"/>
  <c r="K67" i="12" s="1"/>
  <c r="I57" i="12"/>
  <c r="J57" i="12" s="1"/>
  <c r="K57" i="12" s="1"/>
  <c r="I70" i="12"/>
  <c r="J70" i="12" s="1"/>
  <c r="K70" i="12" s="1"/>
  <c r="I55" i="8"/>
  <c r="J55" i="8" s="1"/>
  <c r="K55" i="8" s="1"/>
  <c r="I57" i="8"/>
  <c r="J57" i="8" s="1"/>
  <c r="K57" i="8" s="1"/>
  <c r="I59" i="8"/>
  <c r="J59" i="8" s="1"/>
  <c r="K59" i="8" s="1"/>
  <c r="I61" i="8"/>
  <c r="J61" i="8" s="1"/>
  <c r="K61" i="8" s="1"/>
  <c r="I63" i="8"/>
  <c r="J63" i="8" s="1"/>
  <c r="K63" i="8" s="1"/>
  <c r="I65" i="8"/>
  <c r="J65" i="8" s="1"/>
  <c r="K65" i="8" s="1"/>
  <c r="I67" i="8"/>
  <c r="J67" i="8" s="1"/>
  <c r="K67" i="8" s="1"/>
  <c r="I69" i="8"/>
  <c r="J69" i="8" s="1"/>
  <c r="K69" i="8" s="1"/>
  <c r="I71" i="8"/>
  <c r="J71" i="8" s="1"/>
  <c r="K71" i="8" s="1"/>
  <c r="I73" i="8"/>
  <c r="J73" i="8" s="1"/>
  <c r="K73" i="8" s="1"/>
  <c r="I75" i="8"/>
  <c r="J75" i="8" s="1"/>
  <c r="K75" i="8" s="1"/>
  <c r="I77" i="8"/>
  <c r="J77" i="8" s="1"/>
  <c r="K77" i="8" s="1"/>
  <c r="I79" i="8"/>
  <c r="J79" i="8" s="1"/>
  <c r="K79" i="8" s="1"/>
  <c r="I81" i="8"/>
  <c r="J81" i="8" s="1"/>
  <c r="K81" i="8" s="1"/>
  <c r="I56" i="8"/>
  <c r="J56" i="8" s="1"/>
  <c r="K56" i="8" s="1"/>
  <c r="I58" i="8"/>
  <c r="J58" i="8" s="1"/>
  <c r="K58" i="8" s="1"/>
  <c r="I60" i="8"/>
  <c r="J60" i="8" s="1"/>
  <c r="K60" i="8" s="1"/>
  <c r="I62" i="8"/>
  <c r="J62" i="8" s="1"/>
  <c r="K62" i="8" s="1"/>
  <c r="I64" i="8"/>
  <c r="J64" i="8" s="1"/>
  <c r="K64" i="8" s="1"/>
  <c r="I66" i="8"/>
  <c r="J66" i="8" s="1"/>
  <c r="K66" i="8" s="1"/>
  <c r="I70" i="8"/>
  <c r="J70" i="8" s="1"/>
  <c r="K70" i="8" s="1"/>
  <c r="I74" i="8"/>
  <c r="J74" i="8" s="1"/>
  <c r="K74" i="8" s="1"/>
  <c r="I78" i="8"/>
  <c r="J78" i="8" s="1"/>
  <c r="K78" i="8" s="1"/>
  <c r="I82" i="8"/>
  <c r="J82" i="8" s="1"/>
  <c r="K82" i="8" s="1"/>
  <c r="I68" i="8"/>
  <c r="J68" i="8" s="1"/>
  <c r="K68" i="8" s="1"/>
  <c r="I72" i="8"/>
  <c r="J72" i="8" s="1"/>
  <c r="K72" i="8" s="1"/>
  <c r="I76" i="8"/>
  <c r="J76" i="8" s="1"/>
  <c r="K76" i="8" s="1"/>
  <c r="I80" i="8"/>
  <c r="J80" i="8" s="1"/>
  <c r="K80" i="8" s="1"/>
  <c r="I56" i="5"/>
  <c r="J56" i="5" s="1"/>
  <c r="K56" i="5" s="1"/>
  <c r="I58" i="5"/>
  <c r="J58" i="5" s="1"/>
  <c r="K58" i="5" s="1"/>
  <c r="I61" i="5"/>
  <c r="J61" i="5" s="1"/>
  <c r="K61" i="5" s="1"/>
  <c r="I63" i="5"/>
  <c r="J63" i="5" s="1"/>
  <c r="K63" i="5" s="1"/>
  <c r="I68" i="5"/>
  <c r="J68" i="5" s="1"/>
  <c r="K68" i="5" s="1"/>
  <c r="I69" i="5"/>
  <c r="J69" i="5" s="1"/>
  <c r="K69" i="5" s="1"/>
  <c r="I65" i="5"/>
  <c r="J65" i="5" s="1"/>
  <c r="K65" i="5" s="1"/>
  <c r="I67" i="5"/>
  <c r="J67" i="5" s="1"/>
  <c r="K67" i="5" s="1"/>
  <c r="I71" i="5"/>
  <c r="J71" i="5" s="1"/>
  <c r="K71" i="5" s="1"/>
  <c r="I72" i="5"/>
  <c r="J72" i="5" s="1"/>
  <c r="K72" i="5" s="1"/>
  <c r="I74" i="5"/>
  <c r="J74" i="5" s="1"/>
  <c r="K74" i="5" s="1"/>
  <c r="I77" i="5"/>
  <c r="J77" i="5" s="1"/>
  <c r="K77" i="5" s="1"/>
  <c r="I79" i="5"/>
  <c r="J79" i="5" s="1"/>
  <c r="K79" i="5" s="1"/>
  <c r="I81" i="5"/>
  <c r="J81" i="5" s="1"/>
  <c r="K81" i="5" s="1"/>
  <c r="I55" i="5"/>
  <c r="J55" i="5" s="1"/>
  <c r="K55" i="5" s="1"/>
  <c r="I57" i="5"/>
  <c r="J57" i="5" s="1"/>
  <c r="K57" i="5" s="1"/>
  <c r="I60" i="5"/>
  <c r="J60" i="5" s="1"/>
  <c r="K60" i="5" s="1"/>
  <c r="I62" i="5"/>
  <c r="J62" i="5" s="1"/>
  <c r="K62" i="5" s="1"/>
  <c r="I64" i="5"/>
  <c r="J64" i="5" s="1"/>
  <c r="K64" i="5" s="1"/>
  <c r="I76" i="5"/>
  <c r="J76" i="5" s="1"/>
  <c r="K76" i="5" s="1"/>
  <c r="I75" i="5"/>
  <c r="J75" i="5" s="1"/>
  <c r="K75" i="5" s="1"/>
  <c r="I78" i="5"/>
  <c r="J78" i="5" s="1"/>
  <c r="K78" i="5" s="1"/>
  <c r="I66" i="5"/>
  <c r="J66" i="5" s="1"/>
  <c r="K66" i="5" s="1"/>
  <c r="I82" i="5"/>
  <c r="J82" i="5" s="1"/>
  <c r="K82" i="5" s="1"/>
  <c r="I73" i="5"/>
  <c r="J73" i="5" s="1"/>
  <c r="K73" i="5" s="1"/>
  <c r="I80" i="5"/>
  <c r="J80" i="5" s="1"/>
  <c r="K80" i="5" s="1"/>
  <c r="I59" i="5"/>
  <c r="J59" i="5" s="1"/>
  <c r="K59" i="5" s="1"/>
  <c r="I70" i="5"/>
  <c r="J70" i="5" s="1"/>
  <c r="K70" i="5" s="1"/>
  <c r="I55" i="16"/>
  <c r="J55" i="16" s="1"/>
  <c r="K55" i="16" s="1"/>
  <c r="I62" i="16"/>
  <c r="J62" i="16" s="1"/>
  <c r="K62" i="16" s="1"/>
  <c r="I69" i="16"/>
  <c r="J69" i="16" s="1"/>
  <c r="K69" i="16" s="1"/>
  <c r="I71" i="16"/>
  <c r="J71" i="16" s="1"/>
  <c r="K71" i="16" s="1"/>
  <c r="I73" i="16"/>
  <c r="J73" i="16" s="1"/>
  <c r="K73" i="16" s="1"/>
  <c r="I76" i="16"/>
  <c r="J76" i="16" s="1"/>
  <c r="K76" i="16" s="1"/>
  <c r="I78" i="16"/>
  <c r="J78" i="16" s="1"/>
  <c r="K78" i="16" s="1"/>
  <c r="I82" i="16"/>
  <c r="J82" i="16" s="1"/>
  <c r="K82" i="16" s="1"/>
  <c r="I56" i="16"/>
  <c r="J56" i="16" s="1"/>
  <c r="K56" i="16" s="1"/>
  <c r="I58" i="16"/>
  <c r="J58" i="16" s="1"/>
  <c r="K58" i="16" s="1"/>
  <c r="I60" i="16"/>
  <c r="J60" i="16" s="1"/>
  <c r="K60" i="16" s="1"/>
  <c r="I65" i="16"/>
  <c r="J65" i="16" s="1"/>
  <c r="K65" i="16" s="1"/>
  <c r="I67" i="16"/>
  <c r="J67" i="16" s="1"/>
  <c r="K67" i="16" s="1"/>
  <c r="I74" i="16"/>
  <c r="J74" i="16" s="1"/>
  <c r="K74" i="16" s="1"/>
  <c r="I63" i="16"/>
  <c r="J63" i="16" s="1"/>
  <c r="K63" i="16" s="1"/>
  <c r="I68" i="16"/>
  <c r="J68" i="16" s="1"/>
  <c r="K68" i="16" s="1"/>
  <c r="I70" i="16"/>
  <c r="J70" i="16" s="1"/>
  <c r="K70" i="16" s="1"/>
  <c r="I72" i="16"/>
  <c r="J72" i="16" s="1"/>
  <c r="K72" i="16" s="1"/>
  <c r="I77" i="16"/>
  <c r="J77" i="16" s="1"/>
  <c r="K77" i="16" s="1"/>
  <c r="I79" i="16"/>
  <c r="J79" i="16" s="1"/>
  <c r="K79" i="16" s="1"/>
  <c r="I81" i="16"/>
  <c r="J81" i="16" s="1"/>
  <c r="K81" i="16" s="1"/>
  <c r="I57" i="16"/>
  <c r="J57" i="16" s="1"/>
  <c r="K57" i="16" s="1"/>
  <c r="I59" i="16"/>
  <c r="J59" i="16" s="1"/>
  <c r="K59" i="16" s="1"/>
  <c r="I61" i="16"/>
  <c r="J61" i="16" s="1"/>
  <c r="K61" i="16" s="1"/>
  <c r="I64" i="16"/>
  <c r="J64" i="16" s="1"/>
  <c r="K64" i="16" s="1"/>
  <c r="I66" i="16"/>
  <c r="J66" i="16" s="1"/>
  <c r="K66" i="16" s="1"/>
  <c r="I75" i="16"/>
  <c r="J75" i="16" s="1"/>
  <c r="K75" i="16" s="1"/>
  <c r="I80" i="16"/>
  <c r="J80" i="16" s="1"/>
  <c r="K80" i="16" s="1"/>
  <c r="I56" i="14"/>
  <c r="J56" i="14" s="1"/>
  <c r="K56" i="14" s="1"/>
  <c r="I64" i="14"/>
  <c r="J64" i="14" s="1"/>
  <c r="K64" i="14" s="1"/>
  <c r="I67" i="14"/>
  <c r="J67" i="14" s="1"/>
  <c r="K67" i="14" s="1"/>
  <c r="I59" i="14"/>
  <c r="J59" i="14" s="1"/>
  <c r="K59" i="14" s="1"/>
  <c r="I62" i="14"/>
  <c r="J62" i="14" s="1"/>
  <c r="K62" i="14" s="1"/>
  <c r="I71" i="14"/>
  <c r="J71" i="14" s="1"/>
  <c r="K71" i="14" s="1"/>
  <c r="I55" i="14"/>
  <c r="J55" i="14" s="1"/>
  <c r="K55" i="14" s="1"/>
  <c r="I57" i="14"/>
  <c r="J57" i="14" s="1"/>
  <c r="K57" i="14" s="1"/>
  <c r="I60" i="14"/>
  <c r="J60" i="14" s="1"/>
  <c r="K60" i="14" s="1"/>
  <c r="I65" i="14"/>
  <c r="J65" i="14" s="1"/>
  <c r="K65" i="14" s="1"/>
  <c r="I68" i="14"/>
  <c r="J68" i="14" s="1"/>
  <c r="K68" i="14" s="1"/>
  <c r="I61" i="14"/>
  <c r="J61" i="14" s="1"/>
  <c r="K61" i="14" s="1"/>
  <c r="I66" i="14"/>
  <c r="J66" i="14" s="1"/>
  <c r="K66" i="14" s="1"/>
  <c r="I70" i="14"/>
  <c r="J70" i="14" s="1"/>
  <c r="K70" i="14" s="1"/>
  <c r="I79" i="14"/>
  <c r="J79" i="14" s="1"/>
  <c r="K79" i="14" s="1"/>
  <c r="I81" i="14"/>
  <c r="J81" i="14" s="1"/>
  <c r="K81" i="14" s="1"/>
  <c r="I72" i="14"/>
  <c r="J72" i="14" s="1"/>
  <c r="K72" i="14" s="1"/>
  <c r="I75" i="14"/>
  <c r="J75" i="14" s="1"/>
  <c r="K75" i="14" s="1"/>
  <c r="I77" i="14"/>
  <c r="J77" i="14" s="1"/>
  <c r="K77" i="14" s="1"/>
  <c r="I82" i="14"/>
  <c r="J82" i="14" s="1"/>
  <c r="K82" i="14" s="1"/>
  <c r="I63" i="14"/>
  <c r="J63" i="14" s="1"/>
  <c r="K63" i="14" s="1"/>
  <c r="I69" i="14"/>
  <c r="J69" i="14" s="1"/>
  <c r="K69" i="14" s="1"/>
  <c r="I73" i="14"/>
  <c r="J73" i="14" s="1"/>
  <c r="K73" i="14" s="1"/>
  <c r="I80" i="14"/>
  <c r="J80" i="14" s="1"/>
  <c r="K80" i="14" s="1"/>
  <c r="I58" i="14"/>
  <c r="J58" i="14" s="1"/>
  <c r="K58" i="14" s="1"/>
  <c r="I74" i="14"/>
  <c r="J74" i="14" s="1"/>
  <c r="K74" i="14" s="1"/>
  <c r="I76" i="14"/>
  <c r="J76" i="14" s="1"/>
  <c r="K76" i="14" s="1"/>
  <c r="I78" i="14"/>
  <c r="J78" i="14" s="1"/>
  <c r="K78" i="14" s="1"/>
  <c r="I56" i="13"/>
  <c r="J56" i="13" s="1"/>
  <c r="K56" i="13" s="1"/>
  <c r="I58" i="13"/>
  <c r="J58" i="13" s="1"/>
  <c r="K58" i="13" s="1"/>
  <c r="I62" i="13"/>
  <c r="J62" i="13" s="1"/>
  <c r="K62" i="13" s="1"/>
  <c r="I66" i="13"/>
  <c r="J66" i="13" s="1"/>
  <c r="K66" i="13" s="1"/>
  <c r="I70" i="13"/>
  <c r="J70" i="13" s="1"/>
  <c r="K70" i="13" s="1"/>
  <c r="I74" i="13"/>
  <c r="J74" i="13" s="1"/>
  <c r="K74" i="13" s="1"/>
  <c r="I76" i="13"/>
  <c r="J76" i="13" s="1"/>
  <c r="K76" i="13" s="1"/>
  <c r="I81" i="13"/>
  <c r="J81" i="13" s="1"/>
  <c r="K81" i="13" s="1"/>
  <c r="I57" i="13"/>
  <c r="J57" i="13" s="1"/>
  <c r="K57" i="13" s="1"/>
  <c r="I59" i="13"/>
  <c r="J59" i="13" s="1"/>
  <c r="K59" i="13" s="1"/>
  <c r="I63" i="13"/>
  <c r="J63" i="13" s="1"/>
  <c r="K63" i="13" s="1"/>
  <c r="I67" i="13"/>
  <c r="J67" i="13" s="1"/>
  <c r="K67" i="13" s="1"/>
  <c r="I71" i="13"/>
  <c r="J71" i="13" s="1"/>
  <c r="K71" i="13" s="1"/>
  <c r="I77" i="13"/>
  <c r="J77" i="13" s="1"/>
  <c r="K77" i="13" s="1"/>
  <c r="I79" i="13"/>
  <c r="J79" i="13" s="1"/>
  <c r="K79" i="13" s="1"/>
  <c r="I82" i="13"/>
  <c r="J82" i="13" s="1"/>
  <c r="K82" i="13" s="1"/>
  <c r="I60" i="13"/>
  <c r="J60" i="13" s="1"/>
  <c r="K60" i="13" s="1"/>
  <c r="I64" i="13"/>
  <c r="J64" i="13" s="1"/>
  <c r="K64" i="13" s="1"/>
  <c r="I68" i="13"/>
  <c r="J68" i="13" s="1"/>
  <c r="K68" i="13" s="1"/>
  <c r="I72" i="13"/>
  <c r="J72" i="13" s="1"/>
  <c r="K72" i="13" s="1"/>
  <c r="I80" i="13"/>
  <c r="J80" i="13" s="1"/>
  <c r="K80" i="13" s="1"/>
  <c r="I65" i="13"/>
  <c r="J65" i="13" s="1"/>
  <c r="K65" i="13" s="1"/>
  <c r="I69" i="13"/>
  <c r="J69" i="13" s="1"/>
  <c r="K69" i="13" s="1"/>
  <c r="I78" i="13"/>
  <c r="J78" i="13" s="1"/>
  <c r="K78" i="13" s="1"/>
  <c r="I55" i="13"/>
  <c r="J55" i="13" s="1"/>
  <c r="K55" i="13" s="1"/>
  <c r="I73" i="13"/>
  <c r="J73" i="13" s="1"/>
  <c r="K73" i="13" s="1"/>
  <c r="I61" i="13"/>
  <c r="J61" i="13" s="1"/>
  <c r="K61" i="13" s="1"/>
  <c r="I75" i="13"/>
  <c r="J75" i="13" s="1"/>
  <c r="K75" i="13" s="1"/>
  <c r="Q30" i="19"/>
  <c r="T30" i="19" s="1"/>
  <c r="N34" i="19"/>
  <c r="H4" i="20"/>
  <c r="F7" i="7"/>
  <c r="H4" i="27"/>
  <c r="F7" i="14"/>
  <c r="H4" i="24"/>
  <c r="H4" i="30"/>
  <c r="E7" i="34"/>
  <c r="H4" i="26"/>
  <c r="H4" i="19"/>
  <c r="F7" i="8"/>
  <c r="F7" i="17"/>
  <c r="F7" i="16"/>
  <c r="H4" i="21"/>
  <c r="H4" i="28"/>
  <c r="F7" i="9"/>
  <c r="H4" i="22"/>
  <c r="F7" i="13"/>
  <c r="H4" i="29"/>
  <c r="H4" i="23"/>
  <c r="F7" i="4"/>
  <c r="J5" i="3"/>
  <c r="H4" i="25"/>
  <c r="H4" i="31"/>
  <c r="F7" i="36"/>
  <c r="Q16" i="31"/>
  <c r="T16" i="31" s="1"/>
  <c r="Q16" i="30"/>
  <c r="T16" i="30" s="1"/>
  <c r="Q16" i="29"/>
  <c r="T16" i="29" s="1"/>
  <c r="U14" i="21"/>
  <c r="W14" i="21" s="1"/>
  <c r="U9" i="21"/>
  <c r="P33" i="31"/>
  <c r="Q7" i="29"/>
  <c r="Q7" i="28"/>
  <c r="T11" i="23"/>
  <c r="AB11" i="23" s="1"/>
  <c r="P33" i="24"/>
  <c r="Q16" i="23"/>
  <c r="T16" i="23" s="1"/>
  <c r="P33" i="21"/>
  <c r="Q15" i="31"/>
  <c r="T15" i="31" s="1"/>
  <c r="Q15" i="30"/>
  <c r="T15" i="30" s="1"/>
  <c r="Q15" i="28"/>
  <c r="U15" i="28" s="1"/>
  <c r="W15" i="28" s="1"/>
  <c r="Q15" i="23"/>
  <c r="T15" i="23" s="1"/>
  <c r="Q15" i="22"/>
  <c r="Q14" i="25"/>
  <c r="T14" i="25" s="1"/>
  <c r="Q14" i="20"/>
  <c r="T14" i="20" s="1"/>
  <c r="P33" i="30"/>
  <c r="Q11" i="24"/>
  <c r="U11" i="24" s="1"/>
  <c r="W11" i="24" s="1"/>
  <c r="Q11" i="20"/>
  <c r="Q9" i="27"/>
  <c r="T9" i="27" s="1"/>
  <c r="Q9" i="20"/>
  <c r="U9" i="20" s="1"/>
  <c r="W9" i="20" s="1"/>
  <c r="U15" i="23"/>
  <c r="W15" i="23" s="1"/>
  <c r="T13" i="27"/>
  <c r="AB13" i="27" s="1"/>
  <c r="U13" i="27"/>
  <c r="W13" i="27" s="1"/>
  <c r="U10" i="20"/>
  <c r="T10" i="20"/>
  <c r="Q16" i="28"/>
  <c r="T16" i="28" s="1"/>
  <c r="Q16" i="27"/>
  <c r="T16" i="27" s="1"/>
  <c r="Q16" i="26"/>
  <c r="Q16" i="24"/>
  <c r="U16" i="24" s="1"/>
  <c r="W16" i="24" s="1"/>
  <c r="Q15" i="25"/>
  <c r="Q14" i="26"/>
  <c r="Q13" i="20"/>
  <c r="U13" i="31"/>
  <c r="W13" i="31" s="1"/>
  <c r="U14" i="31"/>
  <c r="W14" i="31" s="1"/>
  <c r="Q12" i="27"/>
  <c r="T12" i="27" s="1"/>
  <c r="Q12" i="25"/>
  <c r="T12" i="25" s="1"/>
  <c r="Q12" i="24"/>
  <c r="U12" i="24" s="1"/>
  <c r="W12" i="24" s="1"/>
  <c r="Q12" i="23"/>
  <c r="T12" i="23" s="1"/>
  <c r="Q12" i="22"/>
  <c r="T12" i="22" s="1"/>
  <c r="Q12" i="21"/>
  <c r="T12" i="21" s="1"/>
  <c r="P33" i="27"/>
  <c r="Q11" i="29"/>
  <c r="U11" i="29" s="1"/>
  <c r="W11" i="29" s="1"/>
  <c r="Q11" i="28"/>
  <c r="Q9" i="24"/>
  <c r="Q8" i="28"/>
  <c r="U8" i="28" s="1"/>
  <c r="W8" i="28" s="1"/>
  <c r="Q8" i="21"/>
  <c r="U8" i="21" s="1"/>
  <c r="W8" i="21" s="1"/>
  <c r="T11" i="27"/>
  <c r="AB11" i="27" s="1"/>
  <c r="U10" i="24"/>
  <c r="W10" i="24" s="1"/>
  <c r="I56" i="4"/>
  <c r="J56" i="4" s="1"/>
  <c r="K56" i="4" s="1"/>
  <c r="I61" i="4"/>
  <c r="J61" i="4" s="1"/>
  <c r="K61" i="4" s="1"/>
  <c r="I65" i="4"/>
  <c r="J65" i="4" s="1"/>
  <c r="K65" i="4" s="1"/>
  <c r="I70" i="4"/>
  <c r="J70" i="4" s="1"/>
  <c r="K70" i="4" s="1"/>
  <c r="I59" i="4"/>
  <c r="J59" i="4" s="1"/>
  <c r="K59" i="4" s="1"/>
  <c r="I64" i="4"/>
  <c r="J64" i="4" s="1"/>
  <c r="K64" i="4" s="1"/>
  <c r="I55" i="4"/>
  <c r="J55" i="4" s="1"/>
  <c r="K55" i="4" s="1"/>
  <c r="I69" i="4"/>
  <c r="J69" i="4" s="1"/>
  <c r="K69" i="4" s="1"/>
  <c r="I58" i="4"/>
  <c r="J58" i="4" s="1"/>
  <c r="K58" i="4" s="1"/>
  <c r="I63" i="4"/>
  <c r="J63" i="4" s="1"/>
  <c r="K63" i="4" s="1"/>
  <c r="I72" i="4"/>
  <c r="J72" i="4" s="1"/>
  <c r="K72" i="4" s="1"/>
  <c r="I68" i="4"/>
  <c r="J68" i="4" s="1"/>
  <c r="K68" i="4" s="1"/>
  <c r="I60" i="4"/>
  <c r="J60" i="4" s="1"/>
  <c r="K60" i="4" s="1"/>
  <c r="I57" i="4"/>
  <c r="J57" i="4" s="1"/>
  <c r="K57" i="4" s="1"/>
  <c r="I66" i="4"/>
  <c r="J66" i="4" s="1"/>
  <c r="K66" i="4" s="1"/>
  <c r="I62" i="4"/>
  <c r="J62" i="4" s="1"/>
  <c r="K62" i="4" s="1"/>
  <c r="I67" i="4"/>
  <c r="J67" i="4" s="1"/>
  <c r="K67" i="4" s="1"/>
  <c r="I71" i="4"/>
  <c r="J71" i="4" s="1"/>
  <c r="K71" i="4" s="1"/>
  <c r="P34" i="19"/>
  <c r="Q9" i="19"/>
  <c r="P33" i="19"/>
  <c r="Q31" i="19"/>
  <c r="T31" i="19" s="1"/>
  <c r="Q28" i="19"/>
  <c r="T28" i="19" s="1"/>
  <c r="F6" i="7"/>
  <c r="U12" i="28"/>
  <c r="T12" i="28"/>
  <c r="U13" i="20"/>
  <c r="W13" i="20" s="1"/>
  <c r="T13" i="20"/>
  <c r="U16" i="27"/>
  <c r="W16" i="27" s="1"/>
  <c r="P15" i="6"/>
  <c r="O84" i="6"/>
  <c r="Q9" i="31"/>
  <c r="Q8" i="26"/>
  <c r="Q8" i="25"/>
  <c r="T8" i="25" s="1"/>
  <c r="Q16" i="22"/>
  <c r="U16" i="22" s="1"/>
  <c r="W16" i="22" s="1"/>
  <c r="Q16" i="21"/>
  <c r="Q16" i="20"/>
  <c r="U16" i="20" s="1"/>
  <c r="W16" i="20" s="1"/>
  <c r="P33" i="20"/>
  <c r="N33" i="30"/>
  <c r="T11" i="29"/>
  <c r="T12" i="30"/>
  <c r="U12" i="30"/>
  <c r="W12" i="30" s="1"/>
  <c r="T14" i="27"/>
  <c r="U14" i="27"/>
  <c r="W14" i="27" s="1"/>
  <c r="P47" i="18"/>
  <c r="O84" i="18"/>
  <c r="Q7" i="27"/>
  <c r="T7" i="27" s="1"/>
  <c r="Q15" i="26"/>
  <c r="U15" i="26" s="1"/>
  <c r="W15" i="26" s="1"/>
  <c r="Q11" i="26"/>
  <c r="T11" i="26" s="1"/>
  <c r="Q7" i="26"/>
  <c r="Q7" i="25"/>
  <c r="Q7" i="24"/>
  <c r="Q7" i="23"/>
  <c r="Q7" i="21"/>
  <c r="N33" i="20"/>
  <c r="Q8" i="19"/>
  <c r="U8" i="19" s="1"/>
  <c r="W8" i="19" s="1"/>
  <c r="Q7" i="31"/>
  <c r="Q11" i="30"/>
  <c r="Q7" i="30"/>
  <c r="Q14" i="23"/>
  <c r="U14" i="23" s="1"/>
  <c r="W14" i="23" s="1"/>
  <c r="Q7" i="19"/>
  <c r="Q14" i="30"/>
  <c r="Q8" i="30"/>
  <c r="Q9" i="28"/>
  <c r="U9" i="28" s="1"/>
  <c r="W9" i="28" s="1"/>
  <c r="Q13" i="26"/>
  <c r="U13" i="26" s="1"/>
  <c r="W13" i="26" s="1"/>
  <c r="Q9" i="22"/>
  <c r="T9" i="22" s="1"/>
  <c r="Q13" i="21"/>
  <c r="H34" i="35"/>
  <c r="R1" i="18"/>
  <c r="J1" i="22"/>
  <c r="J1" i="24"/>
  <c r="J1" i="23"/>
  <c r="J1" i="30"/>
  <c r="J1" i="26"/>
  <c r="J1" i="25"/>
  <c r="F7" i="15"/>
  <c r="J1" i="28"/>
  <c r="R1" i="17"/>
  <c r="R1" i="10"/>
  <c r="J1" i="31"/>
  <c r="R1" i="9"/>
  <c r="J1" i="19"/>
  <c r="R1" i="6"/>
  <c r="R1" i="15"/>
  <c r="R1" i="5"/>
  <c r="R1" i="4"/>
  <c r="J1" i="21"/>
  <c r="U8" i="22"/>
  <c r="U8" i="27"/>
  <c r="W8" i="27" s="1"/>
  <c r="Q8" i="20"/>
  <c r="T8" i="20" s="1"/>
  <c r="N33" i="28"/>
  <c r="N33" i="27"/>
  <c r="N33" i="26"/>
  <c r="O84" i="9"/>
  <c r="O84" i="8"/>
  <c r="O84" i="10"/>
  <c r="P84" i="9"/>
  <c r="O84" i="5"/>
  <c r="O84" i="4"/>
  <c r="H10" i="36"/>
  <c r="F59" i="35"/>
  <c r="O84" i="17"/>
  <c r="O84" i="16"/>
  <c r="H24" i="36"/>
  <c r="H25" i="36" s="1"/>
  <c r="U7" i="31"/>
  <c r="O84" i="15"/>
  <c r="O84" i="14"/>
  <c r="O84" i="13"/>
  <c r="N33" i="23"/>
  <c r="P84" i="12"/>
  <c r="H32" i="35"/>
  <c r="O84" i="7"/>
  <c r="P84" i="5"/>
  <c r="P84" i="16"/>
  <c r="T11" i="22"/>
  <c r="U11" i="22"/>
  <c r="W11" i="22" s="1"/>
  <c r="U11" i="19"/>
  <c r="W11" i="19" s="1"/>
  <c r="T11" i="19"/>
  <c r="T9" i="28"/>
  <c r="T10" i="30"/>
  <c r="AB10" i="30" s="1"/>
  <c r="T8" i="23"/>
  <c r="AB8" i="23" s="1"/>
  <c r="U7" i="20"/>
  <c r="W7" i="20" s="1"/>
  <c r="T7" i="20"/>
  <c r="P84" i="14"/>
  <c r="T15" i="22"/>
  <c r="U15" i="22"/>
  <c r="W15" i="22" s="1"/>
  <c r="P84" i="17"/>
  <c r="W12" i="28"/>
  <c r="AB12" i="28"/>
  <c r="T14" i="26"/>
  <c r="U14" i="26"/>
  <c r="W14" i="26" s="1"/>
  <c r="U15" i="31"/>
  <c r="W15" i="31" s="1"/>
  <c r="P84" i="10"/>
  <c r="P84" i="8"/>
  <c r="U16" i="31"/>
  <c r="W16" i="31" s="1"/>
  <c r="T10" i="21"/>
  <c r="AB10" i="21" s="1"/>
  <c r="U12" i="22"/>
  <c r="W12" i="22" s="1"/>
  <c r="P447" i="34"/>
  <c r="H30" i="35" s="1"/>
  <c r="Q12" i="31"/>
  <c r="U12" i="31" s="1"/>
  <c r="W12" i="31" s="1"/>
  <c r="Q10" i="31"/>
  <c r="Q8" i="24"/>
  <c r="T8" i="24" s="1"/>
  <c r="P33" i="23"/>
  <c r="Q13" i="22"/>
  <c r="P33" i="22"/>
  <c r="Q7" i="22"/>
  <c r="Q15" i="21"/>
  <c r="U15" i="21" s="1"/>
  <c r="W15" i="21" s="1"/>
  <c r="Q15" i="20"/>
  <c r="Q11" i="31"/>
  <c r="T11" i="31" s="1"/>
  <c r="Q13" i="30"/>
  <c r="Q9" i="30"/>
  <c r="U9" i="30" s="1"/>
  <c r="W9" i="30" s="1"/>
  <c r="Q14" i="29"/>
  <c r="T14" i="29" s="1"/>
  <c r="Q12" i="29"/>
  <c r="Q12" i="26"/>
  <c r="T12" i="26" s="1"/>
  <c r="Q10" i="26"/>
  <c r="Q16" i="25"/>
  <c r="Q10" i="25"/>
  <c r="U10" i="25" s="1"/>
  <c r="W10" i="25" s="1"/>
  <c r="Q15" i="24"/>
  <c r="T15" i="24" s="1"/>
  <c r="Q14" i="22"/>
  <c r="U14" i="22" s="1"/>
  <c r="W14" i="22" s="1"/>
  <c r="Q32" i="19"/>
  <c r="T32" i="19" s="1"/>
  <c r="H6" i="36"/>
  <c r="E14" i="35" s="1"/>
  <c r="F7" i="12"/>
  <c r="I17" i="12"/>
  <c r="J17" i="12" s="1"/>
  <c r="K17" i="12" s="1"/>
  <c r="I19" i="12"/>
  <c r="J19" i="12" s="1"/>
  <c r="K19" i="12" s="1"/>
  <c r="I21" i="12"/>
  <c r="J21" i="12" s="1"/>
  <c r="K21" i="12" s="1"/>
  <c r="I23" i="12"/>
  <c r="J23" i="12" s="1"/>
  <c r="K23" i="12" s="1"/>
  <c r="I25" i="12"/>
  <c r="J25" i="12" s="1"/>
  <c r="K25" i="12" s="1"/>
  <c r="I27" i="12"/>
  <c r="J27" i="12" s="1"/>
  <c r="K27" i="12" s="1"/>
  <c r="I29" i="12"/>
  <c r="J29" i="12" s="1"/>
  <c r="K29" i="12" s="1"/>
  <c r="I31" i="12"/>
  <c r="J31" i="12" s="1"/>
  <c r="K31" i="12" s="1"/>
  <c r="I33" i="12"/>
  <c r="J33" i="12" s="1"/>
  <c r="K33" i="12" s="1"/>
  <c r="I35" i="12"/>
  <c r="I37" i="12"/>
  <c r="J37" i="12" s="1"/>
  <c r="K37" i="12" s="1"/>
  <c r="I39" i="12"/>
  <c r="J39" i="12" s="1"/>
  <c r="K39" i="12" s="1"/>
  <c r="I41" i="12"/>
  <c r="J41" i="12" s="1"/>
  <c r="K41" i="12" s="1"/>
  <c r="I43" i="12"/>
  <c r="J43" i="12" s="1"/>
  <c r="K43" i="12" s="1"/>
  <c r="I45" i="12"/>
  <c r="J45" i="12" s="1"/>
  <c r="K45" i="12" s="1"/>
  <c r="I47" i="12"/>
  <c r="J47" i="12" s="1"/>
  <c r="K47" i="12" s="1"/>
  <c r="I49" i="12"/>
  <c r="J49" i="12" s="1"/>
  <c r="K49" i="12" s="1"/>
  <c r="I51" i="12"/>
  <c r="I53" i="12"/>
  <c r="I83" i="12"/>
  <c r="J83" i="12" s="1"/>
  <c r="K83" i="12" s="1"/>
  <c r="I16" i="12"/>
  <c r="J16" i="12" s="1"/>
  <c r="K16" i="12" s="1"/>
  <c r="I20" i="12"/>
  <c r="J20" i="12" s="1"/>
  <c r="K20" i="12" s="1"/>
  <c r="I24" i="12"/>
  <c r="J24" i="12" s="1"/>
  <c r="K24" i="12" s="1"/>
  <c r="I28" i="12"/>
  <c r="J28" i="12" s="1"/>
  <c r="K28" i="12" s="1"/>
  <c r="I32" i="12"/>
  <c r="J32" i="12" s="1"/>
  <c r="K32" i="12" s="1"/>
  <c r="I36" i="12"/>
  <c r="J36" i="12" s="1"/>
  <c r="K36" i="12" s="1"/>
  <c r="I40" i="12"/>
  <c r="I44" i="12"/>
  <c r="J44" i="12" s="1"/>
  <c r="K44" i="12" s="1"/>
  <c r="I48" i="12"/>
  <c r="I52" i="12"/>
  <c r="I18" i="12"/>
  <c r="J18" i="12" s="1"/>
  <c r="K18" i="12" s="1"/>
  <c r="I22" i="12"/>
  <c r="J22" i="12" s="1"/>
  <c r="K22" i="12" s="1"/>
  <c r="I26" i="12"/>
  <c r="J26" i="12" s="1"/>
  <c r="K26" i="12" s="1"/>
  <c r="I30" i="12"/>
  <c r="J30" i="12" s="1"/>
  <c r="K30" i="12" s="1"/>
  <c r="I34" i="12"/>
  <c r="J34" i="12" s="1"/>
  <c r="K34" i="12" s="1"/>
  <c r="I38" i="12"/>
  <c r="J38" i="12" s="1"/>
  <c r="K38" i="12" s="1"/>
  <c r="I42" i="12"/>
  <c r="J42" i="12" s="1"/>
  <c r="K42" i="12" s="1"/>
  <c r="I46" i="12"/>
  <c r="J46" i="12" s="1"/>
  <c r="K46" i="12" s="1"/>
  <c r="I50" i="12"/>
  <c r="I54" i="12"/>
  <c r="I15" i="12"/>
  <c r="J15" i="12" s="1"/>
  <c r="K15" i="12" s="1"/>
  <c r="R1" i="12"/>
  <c r="F7" i="11"/>
  <c r="I17" i="11"/>
  <c r="J17" i="11" s="1"/>
  <c r="K17" i="11" s="1"/>
  <c r="I19" i="11"/>
  <c r="J19" i="11" s="1"/>
  <c r="K19" i="11" s="1"/>
  <c r="I21" i="11"/>
  <c r="J21" i="11" s="1"/>
  <c r="K21" i="11" s="1"/>
  <c r="I23" i="11"/>
  <c r="J23" i="11" s="1"/>
  <c r="K23" i="11" s="1"/>
  <c r="I25" i="11"/>
  <c r="J25" i="11" s="1"/>
  <c r="K25" i="11" s="1"/>
  <c r="I27" i="11"/>
  <c r="J27" i="11" s="1"/>
  <c r="K27" i="11" s="1"/>
  <c r="I29" i="11"/>
  <c r="J29" i="11" s="1"/>
  <c r="K29" i="11" s="1"/>
  <c r="I31" i="11"/>
  <c r="J31" i="11" s="1"/>
  <c r="K31" i="11" s="1"/>
  <c r="I33" i="11"/>
  <c r="J33" i="11" s="1"/>
  <c r="K33" i="11" s="1"/>
  <c r="I35" i="11"/>
  <c r="J35" i="11" s="1"/>
  <c r="K35" i="11" s="1"/>
  <c r="I37" i="11"/>
  <c r="J37" i="11" s="1"/>
  <c r="K37" i="11" s="1"/>
  <c r="I39" i="11"/>
  <c r="J39" i="11" s="1"/>
  <c r="K39" i="11" s="1"/>
  <c r="I41" i="11"/>
  <c r="J41" i="11" s="1"/>
  <c r="K41" i="11" s="1"/>
  <c r="I43" i="11"/>
  <c r="J43" i="11" s="1"/>
  <c r="K43" i="11" s="1"/>
  <c r="I45" i="11"/>
  <c r="J45" i="11" s="1"/>
  <c r="K45" i="11" s="1"/>
  <c r="I47" i="11"/>
  <c r="J47" i="11" s="1"/>
  <c r="K47" i="11" s="1"/>
  <c r="I49" i="11"/>
  <c r="J49" i="11" s="1"/>
  <c r="K49" i="11" s="1"/>
  <c r="I51" i="11"/>
  <c r="J51" i="11" s="1"/>
  <c r="K51" i="11" s="1"/>
  <c r="I53" i="11"/>
  <c r="J53" i="11" s="1"/>
  <c r="K53" i="11" s="1"/>
  <c r="I83" i="11"/>
  <c r="J83" i="11" s="1"/>
  <c r="K83" i="11" s="1"/>
  <c r="I16" i="11"/>
  <c r="J16" i="11" s="1"/>
  <c r="K16" i="11" s="1"/>
  <c r="I20" i="11"/>
  <c r="J20" i="11" s="1"/>
  <c r="K20" i="11" s="1"/>
  <c r="I24" i="11"/>
  <c r="J24" i="11" s="1"/>
  <c r="K24" i="11" s="1"/>
  <c r="I28" i="11"/>
  <c r="I32" i="11"/>
  <c r="J32" i="11" s="1"/>
  <c r="K32" i="11" s="1"/>
  <c r="I36" i="11"/>
  <c r="J36" i="11" s="1"/>
  <c r="K36" i="11" s="1"/>
  <c r="I40" i="11"/>
  <c r="J40" i="11" s="1"/>
  <c r="K40" i="11" s="1"/>
  <c r="I44" i="11"/>
  <c r="I48" i="11"/>
  <c r="J48" i="11" s="1"/>
  <c r="K48" i="11" s="1"/>
  <c r="I52" i="11"/>
  <c r="J52" i="11" s="1"/>
  <c r="K52" i="11" s="1"/>
  <c r="I18" i="11"/>
  <c r="J18" i="11" s="1"/>
  <c r="K18" i="11" s="1"/>
  <c r="I22" i="11"/>
  <c r="I26" i="11"/>
  <c r="J26" i="11" s="1"/>
  <c r="K26" i="11" s="1"/>
  <c r="I30" i="11"/>
  <c r="I34" i="11"/>
  <c r="J34" i="11" s="1"/>
  <c r="K34" i="11" s="1"/>
  <c r="I38" i="11"/>
  <c r="J38" i="11" s="1"/>
  <c r="K38" i="11" s="1"/>
  <c r="I42" i="11"/>
  <c r="J42" i="11" s="1"/>
  <c r="K42" i="11" s="1"/>
  <c r="I46" i="11"/>
  <c r="J46" i="11" s="1"/>
  <c r="K46" i="11" s="1"/>
  <c r="I50" i="11"/>
  <c r="J50" i="11" s="1"/>
  <c r="K50" i="11" s="1"/>
  <c r="I54" i="11"/>
  <c r="J54" i="11" s="1"/>
  <c r="K54" i="11" s="1"/>
  <c r="I15" i="11"/>
  <c r="J15" i="11" s="1"/>
  <c r="K15" i="11" s="1"/>
  <c r="F7" i="10"/>
  <c r="I17" i="10"/>
  <c r="J17" i="10" s="1"/>
  <c r="K17" i="10" s="1"/>
  <c r="I19" i="10"/>
  <c r="I21" i="10"/>
  <c r="J21" i="10" s="1"/>
  <c r="K21" i="10" s="1"/>
  <c r="I23" i="10"/>
  <c r="J23" i="10" s="1"/>
  <c r="K23" i="10" s="1"/>
  <c r="I25" i="10"/>
  <c r="J25" i="10" s="1"/>
  <c r="K25" i="10" s="1"/>
  <c r="I27" i="10"/>
  <c r="J27" i="10" s="1"/>
  <c r="K27" i="10" s="1"/>
  <c r="I29" i="10"/>
  <c r="J29" i="10" s="1"/>
  <c r="K29" i="10" s="1"/>
  <c r="I31" i="10"/>
  <c r="J31" i="10" s="1"/>
  <c r="K31" i="10" s="1"/>
  <c r="I33" i="10"/>
  <c r="J33" i="10" s="1"/>
  <c r="K33" i="10" s="1"/>
  <c r="I35" i="10"/>
  <c r="J35" i="10" s="1"/>
  <c r="K35" i="10" s="1"/>
  <c r="I37" i="10"/>
  <c r="J37" i="10" s="1"/>
  <c r="K37" i="10" s="1"/>
  <c r="I39" i="10"/>
  <c r="J39" i="10" s="1"/>
  <c r="K39" i="10" s="1"/>
  <c r="I41" i="10"/>
  <c r="J41" i="10" s="1"/>
  <c r="K41" i="10" s="1"/>
  <c r="I43" i="10"/>
  <c r="I45" i="10"/>
  <c r="J45" i="10" s="1"/>
  <c r="K45" i="10" s="1"/>
  <c r="I47" i="10"/>
  <c r="I49" i="10"/>
  <c r="I51" i="10"/>
  <c r="J51" i="10" s="1"/>
  <c r="K51" i="10" s="1"/>
  <c r="I53" i="10"/>
  <c r="J53" i="10" s="1"/>
  <c r="K53" i="10" s="1"/>
  <c r="I83" i="10"/>
  <c r="J83" i="10" s="1"/>
  <c r="K83" i="10" s="1"/>
  <c r="I16" i="10"/>
  <c r="J16" i="10" s="1"/>
  <c r="K16" i="10" s="1"/>
  <c r="I20" i="10"/>
  <c r="J20" i="10" s="1"/>
  <c r="K20" i="10" s="1"/>
  <c r="I24" i="10"/>
  <c r="J24" i="10" s="1"/>
  <c r="K24" i="10" s="1"/>
  <c r="I28" i="10"/>
  <c r="I32" i="10"/>
  <c r="J32" i="10" s="1"/>
  <c r="K32" i="10" s="1"/>
  <c r="I36" i="10"/>
  <c r="I40" i="10"/>
  <c r="I44" i="10"/>
  <c r="J44" i="10" s="1"/>
  <c r="K44" i="10" s="1"/>
  <c r="I48" i="10"/>
  <c r="I52" i="10"/>
  <c r="J52" i="10" s="1"/>
  <c r="K52" i="10" s="1"/>
  <c r="I18" i="10"/>
  <c r="J18" i="10" s="1"/>
  <c r="K18" i="10" s="1"/>
  <c r="I22" i="10"/>
  <c r="J22" i="10" s="1"/>
  <c r="K22" i="10" s="1"/>
  <c r="I26" i="10"/>
  <c r="J26" i="10" s="1"/>
  <c r="K26" i="10" s="1"/>
  <c r="I30" i="10"/>
  <c r="I34" i="10"/>
  <c r="J34" i="10" s="1"/>
  <c r="K34" i="10" s="1"/>
  <c r="I38" i="10"/>
  <c r="J38" i="10" s="1"/>
  <c r="K38" i="10" s="1"/>
  <c r="I42" i="10"/>
  <c r="I46" i="10"/>
  <c r="J46" i="10" s="1"/>
  <c r="K46" i="10" s="1"/>
  <c r="I50" i="10"/>
  <c r="I54" i="10"/>
  <c r="J54" i="10" s="1"/>
  <c r="K54" i="10" s="1"/>
  <c r="I15" i="10"/>
  <c r="I16" i="8"/>
  <c r="I18" i="8"/>
  <c r="J18" i="8" s="1"/>
  <c r="K18" i="8" s="1"/>
  <c r="I20" i="8"/>
  <c r="J20" i="8" s="1"/>
  <c r="K20" i="8" s="1"/>
  <c r="I22" i="8"/>
  <c r="J22" i="8" s="1"/>
  <c r="K22" i="8" s="1"/>
  <c r="I24" i="8"/>
  <c r="J24" i="8" s="1"/>
  <c r="K24" i="8" s="1"/>
  <c r="I26" i="8"/>
  <c r="J26" i="8" s="1"/>
  <c r="K26" i="8" s="1"/>
  <c r="I28" i="8"/>
  <c r="J28" i="8" s="1"/>
  <c r="K28" i="8" s="1"/>
  <c r="I30" i="8"/>
  <c r="J30" i="8" s="1"/>
  <c r="K30" i="8" s="1"/>
  <c r="I32" i="8"/>
  <c r="J32" i="8" s="1"/>
  <c r="K32" i="8" s="1"/>
  <c r="I34" i="8"/>
  <c r="J34" i="8" s="1"/>
  <c r="K34" i="8" s="1"/>
  <c r="I36" i="8"/>
  <c r="I38" i="8"/>
  <c r="J38" i="8" s="1"/>
  <c r="K38" i="8" s="1"/>
  <c r="I40" i="8"/>
  <c r="J40" i="8" s="1"/>
  <c r="K40" i="8" s="1"/>
  <c r="I17" i="8"/>
  <c r="J17" i="8" s="1"/>
  <c r="K17" i="8" s="1"/>
  <c r="I21" i="8"/>
  <c r="J21" i="8" s="1"/>
  <c r="K21" i="8" s="1"/>
  <c r="I25" i="8"/>
  <c r="J25" i="8" s="1"/>
  <c r="K25" i="8" s="1"/>
  <c r="I29" i="8"/>
  <c r="J29" i="8" s="1"/>
  <c r="K29" i="8" s="1"/>
  <c r="I33" i="8"/>
  <c r="J33" i="8" s="1"/>
  <c r="K33" i="8" s="1"/>
  <c r="I37" i="8"/>
  <c r="J37" i="8" s="1"/>
  <c r="K37" i="8" s="1"/>
  <c r="I41" i="8"/>
  <c r="J41" i="8" s="1"/>
  <c r="K41" i="8" s="1"/>
  <c r="I43" i="8"/>
  <c r="J43" i="8" s="1"/>
  <c r="K43" i="8" s="1"/>
  <c r="I45" i="8"/>
  <c r="J45" i="8" s="1"/>
  <c r="K45" i="8" s="1"/>
  <c r="I47" i="8"/>
  <c r="I49" i="8"/>
  <c r="I51" i="8"/>
  <c r="I53" i="8"/>
  <c r="J53" i="8" s="1"/>
  <c r="K53" i="8" s="1"/>
  <c r="I83" i="8"/>
  <c r="J83" i="8" s="1"/>
  <c r="K83" i="8" s="1"/>
  <c r="I23" i="8"/>
  <c r="J23" i="8" s="1"/>
  <c r="K23" i="8" s="1"/>
  <c r="I31" i="8"/>
  <c r="J31" i="8" s="1"/>
  <c r="K31" i="8" s="1"/>
  <c r="I39" i="8"/>
  <c r="J39" i="8" s="1"/>
  <c r="K39" i="8" s="1"/>
  <c r="I44" i="8"/>
  <c r="J44" i="8" s="1"/>
  <c r="K44" i="8" s="1"/>
  <c r="I48" i="8"/>
  <c r="I52" i="8"/>
  <c r="I19" i="8"/>
  <c r="J19" i="8" s="1"/>
  <c r="K19" i="8" s="1"/>
  <c r="I27" i="8"/>
  <c r="I35" i="8"/>
  <c r="I42" i="8"/>
  <c r="J42" i="8" s="1"/>
  <c r="K42" i="8" s="1"/>
  <c r="I46" i="8"/>
  <c r="J46" i="8" s="1"/>
  <c r="K46" i="8" s="1"/>
  <c r="I50" i="8"/>
  <c r="J50" i="8" s="1"/>
  <c r="K50" i="8" s="1"/>
  <c r="I54" i="8"/>
  <c r="J54" i="8" s="1"/>
  <c r="K54" i="8" s="1"/>
  <c r="I15" i="8"/>
  <c r="J15" i="8" s="1"/>
  <c r="K15" i="8" s="1"/>
  <c r="I16" i="7"/>
  <c r="J16" i="7" s="1"/>
  <c r="K16" i="7" s="1"/>
  <c r="I18" i="7"/>
  <c r="J18" i="7" s="1"/>
  <c r="K18" i="7" s="1"/>
  <c r="I20" i="7"/>
  <c r="J20" i="7" s="1"/>
  <c r="K20" i="7" s="1"/>
  <c r="I22" i="7"/>
  <c r="I24" i="7"/>
  <c r="J24" i="7" s="1"/>
  <c r="K24" i="7" s="1"/>
  <c r="I26" i="7"/>
  <c r="J26" i="7" s="1"/>
  <c r="K26" i="7" s="1"/>
  <c r="I28" i="7"/>
  <c r="J28" i="7" s="1"/>
  <c r="K28" i="7" s="1"/>
  <c r="I30" i="7"/>
  <c r="J30" i="7" s="1"/>
  <c r="K30" i="7" s="1"/>
  <c r="I32" i="7"/>
  <c r="J32" i="7" s="1"/>
  <c r="K32" i="7" s="1"/>
  <c r="I34" i="7"/>
  <c r="J34" i="7" s="1"/>
  <c r="K34" i="7" s="1"/>
  <c r="I36" i="7"/>
  <c r="J36" i="7" s="1"/>
  <c r="K36" i="7" s="1"/>
  <c r="I38" i="7"/>
  <c r="I40" i="7"/>
  <c r="J40" i="7" s="1"/>
  <c r="K40" i="7" s="1"/>
  <c r="I42" i="7"/>
  <c r="J42" i="7" s="1"/>
  <c r="K42" i="7" s="1"/>
  <c r="I44" i="7"/>
  <c r="J44" i="7" s="1"/>
  <c r="K44" i="7" s="1"/>
  <c r="I46" i="7"/>
  <c r="I48" i="7"/>
  <c r="I50" i="7"/>
  <c r="J50" i="7" s="1"/>
  <c r="K50" i="7" s="1"/>
  <c r="I52" i="7"/>
  <c r="I54" i="7"/>
  <c r="J54" i="7" s="1"/>
  <c r="K54" i="7" s="1"/>
  <c r="I17" i="7"/>
  <c r="J17" i="7" s="1"/>
  <c r="K17" i="7" s="1"/>
  <c r="I21" i="7"/>
  <c r="J21" i="7" s="1"/>
  <c r="K21" i="7" s="1"/>
  <c r="I25" i="7"/>
  <c r="J25" i="7" s="1"/>
  <c r="K25" i="7" s="1"/>
  <c r="I29" i="7"/>
  <c r="J29" i="7" s="1"/>
  <c r="K29" i="7" s="1"/>
  <c r="I33" i="7"/>
  <c r="J33" i="7" s="1"/>
  <c r="K33" i="7" s="1"/>
  <c r="I37" i="7"/>
  <c r="J37" i="7" s="1"/>
  <c r="K37" i="7" s="1"/>
  <c r="I41" i="7"/>
  <c r="J41" i="7" s="1"/>
  <c r="K41" i="7" s="1"/>
  <c r="I45" i="7"/>
  <c r="J45" i="7" s="1"/>
  <c r="K45" i="7" s="1"/>
  <c r="I49" i="7"/>
  <c r="J49" i="7" s="1"/>
  <c r="K49" i="7" s="1"/>
  <c r="I53" i="7"/>
  <c r="J53" i="7" s="1"/>
  <c r="K53" i="7" s="1"/>
  <c r="I23" i="7"/>
  <c r="J23" i="7" s="1"/>
  <c r="K23" i="7" s="1"/>
  <c r="I31" i="7"/>
  <c r="I39" i="7"/>
  <c r="J39" i="7" s="1"/>
  <c r="K39" i="7" s="1"/>
  <c r="I47" i="7"/>
  <c r="J47" i="7" s="1"/>
  <c r="K47" i="7" s="1"/>
  <c r="I83" i="7"/>
  <c r="J83" i="7" s="1"/>
  <c r="K83" i="7" s="1"/>
  <c r="I19" i="7"/>
  <c r="J19" i="7" s="1"/>
  <c r="K19" i="7" s="1"/>
  <c r="I27" i="7"/>
  <c r="J27" i="7" s="1"/>
  <c r="K27" i="7" s="1"/>
  <c r="I35" i="7"/>
  <c r="J35" i="7" s="1"/>
  <c r="K35" i="7" s="1"/>
  <c r="I43" i="7"/>
  <c r="J43" i="7" s="1"/>
  <c r="K43" i="7" s="1"/>
  <c r="I51" i="7"/>
  <c r="I15" i="7"/>
  <c r="J15" i="7" s="1"/>
  <c r="K15" i="7" s="1"/>
  <c r="I17" i="16"/>
  <c r="I19" i="16"/>
  <c r="J19" i="16" s="1"/>
  <c r="K19" i="16" s="1"/>
  <c r="I21" i="16"/>
  <c r="J21" i="16" s="1"/>
  <c r="K21" i="16" s="1"/>
  <c r="I23" i="16"/>
  <c r="J23" i="16" s="1"/>
  <c r="K23" i="16" s="1"/>
  <c r="I25" i="16"/>
  <c r="J25" i="16" s="1"/>
  <c r="K25" i="16" s="1"/>
  <c r="I27" i="16"/>
  <c r="J27" i="16" s="1"/>
  <c r="K27" i="16" s="1"/>
  <c r="I29" i="16"/>
  <c r="J29" i="16" s="1"/>
  <c r="K29" i="16" s="1"/>
  <c r="I31" i="16"/>
  <c r="J31" i="16" s="1"/>
  <c r="K31" i="16" s="1"/>
  <c r="I33" i="16"/>
  <c r="I35" i="16"/>
  <c r="J35" i="16" s="1"/>
  <c r="K35" i="16" s="1"/>
  <c r="I37" i="16"/>
  <c r="I39" i="16"/>
  <c r="J39" i="16" s="1"/>
  <c r="K39" i="16" s="1"/>
  <c r="I41" i="16"/>
  <c r="J41" i="16" s="1"/>
  <c r="K41" i="16" s="1"/>
  <c r="I43" i="16"/>
  <c r="I45" i="16"/>
  <c r="J45" i="16" s="1"/>
  <c r="K45" i="16" s="1"/>
  <c r="I47" i="16"/>
  <c r="J47" i="16" s="1"/>
  <c r="K47" i="16" s="1"/>
  <c r="I49" i="16"/>
  <c r="J49" i="16" s="1"/>
  <c r="K49" i="16" s="1"/>
  <c r="I51" i="16"/>
  <c r="I53" i="16"/>
  <c r="J53" i="16" s="1"/>
  <c r="K53" i="16" s="1"/>
  <c r="I83" i="16"/>
  <c r="J83" i="16" s="1"/>
  <c r="K83" i="16" s="1"/>
  <c r="I15" i="16"/>
  <c r="J15" i="16" s="1"/>
  <c r="K15" i="16" s="1"/>
  <c r="I16" i="16"/>
  <c r="J16" i="16" s="1"/>
  <c r="K16" i="16" s="1"/>
  <c r="I20" i="16"/>
  <c r="I24" i="16"/>
  <c r="J24" i="16" s="1"/>
  <c r="K24" i="16" s="1"/>
  <c r="I28" i="16"/>
  <c r="J28" i="16" s="1"/>
  <c r="K28" i="16" s="1"/>
  <c r="I32" i="16"/>
  <c r="I36" i="16"/>
  <c r="J36" i="16" s="1"/>
  <c r="K36" i="16" s="1"/>
  <c r="I40" i="16"/>
  <c r="J40" i="16" s="1"/>
  <c r="K40" i="16" s="1"/>
  <c r="I44" i="16"/>
  <c r="J44" i="16" s="1"/>
  <c r="K44" i="16" s="1"/>
  <c r="I48" i="16"/>
  <c r="J48" i="16" s="1"/>
  <c r="K48" i="16" s="1"/>
  <c r="I52" i="16"/>
  <c r="J52" i="16" s="1"/>
  <c r="K52" i="16" s="1"/>
  <c r="I18" i="16"/>
  <c r="J18" i="16" s="1"/>
  <c r="K18" i="16" s="1"/>
  <c r="I22" i="16"/>
  <c r="J22" i="16" s="1"/>
  <c r="K22" i="16" s="1"/>
  <c r="I26" i="16"/>
  <c r="J26" i="16" s="1"/>
  <c r="K26" i="16" s="1"/>
  <c r="I30" i="16"/>
  <c r="J30" i="16" s="1"/>
  <c r="K30" i="16" s="1"/>
  <c r="I34" i="16"/>
  <c r="I38" i="16"/>
  <c r="J38" i="16" s="1"/>
  <c r="K38" i="16" s="1"/>
  <c r="I42" i="16"/>
  <c r="J42" i="16" s="1"/>
  <c r="K42" i="16" s="1"/>
  <c r="I46" i="16"/>
  <c r="J46" i="16" s="1"/>
  <c r="K46" i="16" s="1"/>
  <c r="I50" i="16"/>
  <c r="J50" i="16" s="1"/>
  <c r="K50" i="16" s="1"/>
  <c r="I54" i="16"/>
  <c r="J54" i="16" s="1"/>
  <c r="K54" i="16" s="1"/>
  <c r="I17" i="4"/>
  <c r="J17" i="4" s="1"/>
  <c r="K17" i="4" s="1"/>
  <c r="I19" i="4"/>
  <c r="J19" i="4" s="1"/>
  <c r="K19" i="4" s="1"/>
  <c r="I21" i="4"/>
  <c r="J21" i="4" s="1"/>
  <c r="K21" i="4" s="1"/>
  <c r="I23" i="4"/>
  <c r="J23" i="4" s="1"/>
  <c r="K23" i="4" s="1"/>
  <c r="I25" i="4"/>
  <c r="J25" i="4" s="1"/>
  <c r="K25" i="4" s="1"/>
  <c r="I27" i="4"/>
  <c r="J27" i="4" s="1"/>
  <c r="K27" i="4" s="1"/>
  <c r="I29" i="4"/>
  <c r="J29" i="4" s="1"/>
  <c r="K29" i="4" s="1"/>
  <c r="I31" i="4"/>
  <c r="I33" i="4"/>
  <c r="J33" i="4" s="1"/>
  <c r="K33" i="4" s="1"/>
  <c r="I35" i="4"/>
  <c r="J35" i="4" s="1"/>
  <c r="K35" i="4" s="1"/>
  <c r="I37" i="4"/>
  <c r="J37" i="4" s="1"/>
  <c r="K37" i="4" s="1"/>
  <c r="I39" i="4"/>
  <c r="J39" i="4" s="1"/>
  <c r="K39" i="4" s="1"/>
  <c r="I41" i="4"/>
  <c r="J41" i="4" s="1"/>
  <c r="K41" i="4" s="1"/>
  <c r="I43" i="4"/>
  <c r="J43" i="4" s="1"/>
  <c r="K43" i="4" s="1"/>
  <c r="I45" i="4"/>
  <c r="J45" i="4" s="1"/>
  <c r="K45" i="4" s="1"/>
  <c r="I47" i="4"/>
  <c r="J47" i="4" s="1"/>
  <c r="K47" i="4" s="1"/>
  <c r="I49" i="4"/>
  <c r="J49" i="4" s="1"/>
  <c r="K49" i="4" s="1"/>
  <c r="I51" i="4"/>
  <c r="J51" i="4" s="1"/>
  <c r="K51" i="4" s="1"/>
  <c r="I53" i="4"/>
  <c r="J53" i="4" s="1"/>
  <c r="K53" i="4" s="1"/>
  <c r="I83" i="4"/>
  <c r="I16" i="4"/>
  <c r="J16" i="4" s="1"/>
  <c r="K16" i="4" s="1"/>
  <c r="I20" i="4"/>
  <c r="J20" i="4" s="1"/>
  <c r="K20" i="4" s="1"/>
  <c r="I24" i="4"/>
  <c r="J24" i="4" s="1"/>
  <c r="K24" i="4" s="1"/>
  <c r="I28" i="4"/>
  <c r="J28" i="4" s="1"/>
  <c r="K28" i="4" s="1"/>
  <c r="I32" i="4"/>
  <c r="J32" i="4" s="1"/>
  <c r="K32" i="4" s="1"/>
  <c r="I36" i="4"/>
  <c r="J36" i="4" s="1"/>
  <c r="K36" i="4" s="1"/>
  <c r="I40" i="4"/>
  <c r="J40" i="4" s="1"/>
  <c r="K40" i="4" s="1"/>
  <c r="I44" i="4"/>
  <c r="J44" i="4" s="1"/>
  <c r="K44" i="4" s="1"/>
  <c r="I48" i="4"/>
  <c r="J48" i="4" s="1"/>
  <c r="K48" i="4" s="1"/>
  <c r="I52" i="4"/>
  <c r="I18" i="4"/>
  <c r="I22" i="4"/>
  <c r="J22" i="4" s="1"/>
  <c r="K22" i="4" s="1"/>
  <c r="I26" i="4"/>
  <c r="I30" i="4"/>
  <c r="J30" i="4" s="1"/>
  <c r="K30" i="4" s="1"/>
  <c r="I34" i="4"/>
  <c r="J34" i="4" s="1"/>
  <c r="K34" i="4" s="1"/>
  <c r="I38" i="4"/>
  <c r="J38" i="4" s="1"/>
  <c r="K38" i="4" s="1"/>
  <c r="I42" i="4"/>
  <c r="J42" i="4" s="1"/>
  <c r="K42" i="4" s="1"/>
  <c r="I46" i="4"/>
  <c r="J46" i="4" s="1"/>
  <c r="K46" i="4" s="1"/>
  <c r="I50" i="4"/>
  <c r="J50" i="4" s="1"/>
  <c r="K50" i="4" s="1"/>
  <c r="I54" i="4"/>
  <c r="J54" i="4" s="1"/>
  <c r="K54" i="4" s="1"/>
  <c r="I15" i="4"/>
  <c r="J15" i="4" s="1"/>
  <c r="K15" i="4" s="1"/>
  <c r="P33" i="28"/>
  <c r="Q15" i="29"/>
  <c r="U15" i="29" s="1"/>
  <c r="W15" i="29" s="1"/>
  <c r="N33" i="29"/>
  <c r="Q14" i="28"/>
  <c r="T14" i="28" s="1"/>
  <c r="Q10" i="28"/>
  <c r="Q13" i="25"/>
  <c r="Q9" i="25"/>
  <c r="T9" i="25" s="1"/>
  <c r="Q14" i="24"/>
  <c r="U14" i="24" s="1"/>
  <c r="W14" i="24" s="1"/>
  <c r="Q10" i="23"/>
  <c r="U10" i="23" s="1"/>
  <c r="W10" i="23" s="1"/>
  <c r="Q10" i="19"/>
  <c r="T10" i="19" s="1"/>
  <c r="I17" i="9"/>
  <c r="J17" i="9" s="1"/>
  <c r="K17" i="9" s="1"/>
  <c r="I19" i="9"/>
  <c r="I21" i="9"/>
  <c r="J21" i="9" s="1"/>
  <c r="K21" i="9" s="1"/>
  <c r="I23" i="9"/>
  <c r="J23" i="9" s="1"/>
  <c r="K23" i="9" s="1"/>
  <c r="I25" i="9"/>
  <c r="J25" i="9" s="1"/>
  <c r="K25" i="9" s="1"/>
  <c r="I27" i="9"/>
  <c r="J27" i="9" s="1"/>
  <c r="K27" i="9" s="1"/>
  <c r="I29" i="9"/>
  <c r="J29" i="9" s="1"/>
  <c r="K29" i="9" s="1"/>
  <c r="I31" i="9"/>
  <c r="J31" i="9" s="1"/>
  <c r="K31" i="9" s="1"/>
  <c r="I33" i="9"/>
  <c r="I35" i="9"/>
  <c r="J35" i="9" s="1"/>
  <c r="K35" i="9" s="1"/>
  <c r="I37" i="9"/>
  <c r="J37" i="9" s="1"/>
  <c r="K37" i="9" s="1"/>
  <c r="I39" i="9"/>
  <c r="J39" i="9" s="1"/>
  <c r="K39" i="9" s="1"/>
  <c r="I41" i="9"/>
  <c r="J41" i="9" s="1"/>
  <c r="K41" i="9" s="1"/>
  <c r="I43" i="9"/>
  <c r="I45" i="9"/>
  <c r="J45" i="9" s="1"/>
  <c r="K45" i="9" s="1"/>
  <c r="I47" i="9"/>
  <c r="J47" i="9" s="1"/>
  <c r="K47" i="9" s="1"/>
  <c r="I49" i="9"/>
  <c r="I51" i="9"/>
  <c r="J51" i="9" s="1"/>
  <c r="K51" i="9" s="1"/>
  <c r="I53" i="9"/>
  <c r="J53" i="9" s="1"/>
  <c r="K53" i="9" s="1"/>
  <c r="I83" i="9"/>
  <c r="J83" i="9" s="1"/>
  <c r="K83" i="9" s="1"/>
  <c r="I16" i="9"/>
  <c r="J16" i="9" s="1"/>
  <c r="K16" i="9" s="1"/>
  <c r="I20" i="9"/>
  <c r="J20" i="9" s="1"/>
  <c r="K20" i="9" s="1"/>
  <c r="I24" i="9"/>
  <c r="I28" i="9"/>
  <c r="J28" i="9" s="1"/>
  <c r="K28" i="9" s="1"/>
  <c r="I32" i="9"/>
  <c r="J32" i="9" s="1"/>
  <c r="K32" i="9" s="1"/>
  <c r="I36" i="9"/>
  <c r="J36" i="9" s="1"/>
  <c r="K36" i="9" s="1"/>
  <c r="I40" i="9"/>
  <c r="J40" i="9" s="1"/>
  <c r="K40" i="9" s="1"/>
  <c r="I44" i="9"/>
  <c r="I48" i="9"/>
  <c r="I52" i="9"/>
  <c r="I18" i="9"/>
  <c r="J18" i="9" s="1"/>
  <c r="K18" i="9" s="1"/>
  <c r="I22" i="9"/>
  <c r="J22" i="9" s="1"/>
  <c r="K22" i="9" s="1"/>
  <c r="I26" i="9"/>
  <c r="J26" i="9" s="1"/>
  <c r="K26" i="9" s="1"/>
  <c r="I30" i="9"/>
  <c r="J30" i="9" s="1"/>
  <c r="K30" i="9" s="1"/>
  <c r="I34" i="9"/>
  <c r="J34" i="9" s="1"/>
  <c r="K34" i="9" s="1"/>
  <c r="I38" i="9"/>
  <c r="J38" i="9" s="1"/>
  <c r="K38" i="9" s="1"/>
  <c r="I42" i="9"/>
  <c r="J42" i="9" s="1"/>
  <c r="K42" i="9" s="1"/>
  <c r="I46" i="9"/>
  <c r="I50" i="9"/>
  <c r="I54" i="9"/>
  <c r="I15" i="9"/>
  <c r="J15" i="9" s="1"/>
  <c r="K15" i="9" s="1"/>
  <c r="I16" i="6"/>
  <c r="J16" i="6" s="1"/>
  <c r="K16" i="6" s="1"/>
  <c r="I18" i="6"/>
  <c r="J18" i="6" s="1"/>
  <c r="K18" i="6" s="1"/>
  <c r="I20" i="6"/>
  <c r="J20" i="6" s="1"/>
  <c r="K20" i="6" s="1"/>
  <c r="I22" i="6"/>
  <c r="J22" i="6" s="1"/>
  <c r="K22" i="6" s="1"/>
  <c r="I24" i="6"/>
  <c r="J24" i="6" s="1"/>
  <c r="K24" i="6" s="1"/>
  <c r="I26" i="6"/>
  <c r="J26" i="6" s="1"/>
  <c r="K26" i="6" s="1"/>
  <c r="I28" i="6"/>
  <c r="I30" i="6"/>
  <c r="J30" i="6" s="1"/>
  <c r="K30" i="6" s="1"/>
  <c r="I32" i="6"/>
  <c r="J32" i="6" s="1"/>
  <c r="K32" i="6" s="1"/>
  <c r="I34" i="6"/>
  <c r="J34" i="6" s="1"/>
  <c r="K34" i="6" s="1"/>
  <c r="I36" i="6"/>
  <c r="I38" i="6"/>
  <c r="I40" i="6"/>
  <c r="I42" i="6"/>
  <c r="J42" i="6" s="1"/>
  <c r="K42" i="6" s="1"/>
  <c r="I44" i="6"/>
  <c r="J44" i="6" s="1"/>
  <c r="K44" i="6" s="1"/>
  <c r="I46" i="6"/>
  <c r="J46" i="6" s="1"/>
  <c r="K46" i="6" s="1"/>
  <c r="I48" i="6"/>
  <c r="J48" i="6" s="1"/>
  <c r="K48" i="6" s="1"/>
  <c r="I50" i="6"/>
  <c r="J50" i="6" s="1"/>
  <c r="K50" i="6" s="1"/>
  <c r="I52" i="6"/>
  <c r="J52" i="6" s="1"/>
  <c r="K52" i="6" s="1"/>
  <c r="I54" i="6"/>
  <c r="J54" i="6" s="1"/>
  <c r="K54" i="6" s="1"/>
  <c r="I17" i="6"/>
  <c r="J17" i="6" s="1"/>
  <c r="K17" i="6" s="1"/>
  <c r="I21" i="6"/>
  <c r="I25" i="6"/>
  <c r="J25" i="6" s="1"/>
  <c r="K25" i="6" s="1"/>
  <c r="I29" i="6"/>
  <c r="I33" i="6"/>
  <c r="J33" i="6" s="1"/>
  <c r="K33" i="6" s="1"/>
  <c r="I37" i="6"/>
  <c r="J37" i="6" s="1"/>
  <c r="K37" i="6" s="1"/>
  <c r="I41" i="6"/>
  <c r="J41" i="6" s="1"/>
  <c r="K41" i="6" s="1"/>
  <c r="I45" i="6"/>
  <c r="I49" i="6"/>
  <c r="J49" i="6" s="1"/>
  <c r="K49" i="6" s="1"/>
  <c r="I53" i="6"/>
  <c r="J53" i="6" s="1"/>
  <c r="K53" i="6" s="1"/>
  <c r="I23" i="6"/>
  <c r="J23" i="6" s="1"/>
  <c r="K23" i="6" s="1"/>
  <c r="I31" i="6"/>
  <c r="J31" i="6" s="1"/>
  <c r="K31" i="6" s="1"/>
  <c r="I39" i="6"/>
  <c r="J39" i="6" s="1"/>
  <c r="K39" i="6" s="1"/>
  <c r="I47" i="6"/>
  <c r="I83" i="6"/>
  <c r="J83" i="6" s="1"/>
  <c r="K83" i="6" s="1"/>
  <c r="I19" i="6"/>
  <c r="J19" i="6" s="1"/>
  <c r="K19" i="6" s="1"/>
  <c r="I27" i="6"/>
  <c r="I35" i="6"/>
  <c r="J35" i="6" s="1"/>
  <c r="K35" i="6" s="1"/>
  <c r="I43" i="6"/>
  <c r="J43" i="6" s="1"/>
  <c r="K43" i="6" s="1"/>
  <c r="I51" i="6"/>
  <c r="J51" i="6" s="1"/>
  <c r="K51" i="6" s="1"/>
  <c r="I15" i="6"/>
  <c r="J15" i="6" s="1"/>
  <c r="K15" i="6" s="1"/>
  <c r="I16" i="5"/>
  <c r="J16" i="5" s="1"/>
  <c r="K16" i="5" s="1"/>
  <c r="I18" i="5"/>
  <c r="J18" i="5" s="1"/>
  <c r="K18" i="5" s="1"/>
  <c r="I20" i="5"/>
  <c r="J20" i="5" s="1"/>
  <c r="K20" i="5" s="1"/>
  <c r="I22" i="5"/>
  <c r="J22" i="5" s="1"/>
  <c r="K22" i="5" s="1"/>
  <c r="I24" i="5"/>
  <c r="J24" i="5" s="1"/>
  <c r="K24" i="5" s="1"/>
  <c r="I26" i="5"/>
  <c r="J26" i="5" s="1"/>
  <c r="K26" i="5" s="1"/>
  <c r="I28" i="5"/>
  <c r="I30" i="5"/>
  <c r="J30" i="5" s="1"/>
  <c r="K30" i="5" s="1"/>
  <c r="I32" i="5"/>
  <c r="J32" i="5" s="1"/>
  <c r="K32" i="5" s="1"/>
  <c r="I34" i="5"/>
  <c r="J34" i="5" s="1"/>
  <c r="K34" i="5" s="1"/>
  <c r="I36" i="5"/>
  <c r="J36" i="5" s="1"/>
  <c r="K36" i="5" s="1"/>
  <c r="I38" i="5"/>
  <c r="J38" i="5" s="1"/>
  <c r="K38" i="5" s="1"/>
  <c r="I40" i="5"/>
  <c r="J40" i="5" s="1"/>
  <c r="K40" i="5" s="1"/>
  <c r="I42" i="5"/>
  <c r="J42" i="5" s="1"/>
  <c r="K42" i="5" s="1"/>
  <c r="I44" i="5"/>
  <c r="J44" i="5" s="1"/>
  <c r="K44" i="5" s="1"/>
  <c r="I46" i="5"/>
  <c r="J46" i="5" s="1"/>
  <c r="K46" i="5" s="1"/>
  <c r="I48" i="5"/>
  <c r="J48" i="5" s="1"/>
  <c r="K48" i="5" s="1"/>
  <c r="I50" i="5"/>
  <c r="J50" i="5" s="1"/>
  <c r="K50" i="5" s="1"/>
  <c r="I52" i="5"/>
  <c r="I54" i="5"/>
  <c r="J54" i="5" s="1"/>
  <c r="K54" i="5" s="1"/>
  <c r="I17" i="5"/>
  <c r="J17" i="5" s="1"/>
  <c r="K17" i="5" s="1"/>
  <c r="I21" i="5"/>
  <c r="J21" i="5" s="1"/>
  <c r="K21" i="5" s="1"/>
  <c r="I25" i="5"/>
  <c r="J25" i="5" s="1"/>
  <c r="K25" i="5" s="1"/>
  <c r="I29" i="5"/>
  <c r="J29" i="5" s="1"/>
  <c r="K29" i="5" s="1"/>
  <c r="I33" i="5"/>
  <c r="J33" i="5" s="1"/>
  <c r="K33" i="5" s="1"/>
  <c r="I37" i="5"/>
  <c r="J37" i="5" s="1"/>
  <c r="K37" i="5" s="1"/>
  <c r="I41" i="5"/>
  <c r="J41" i="5" s="1"/>
  <c r="K41" i="5" s="1"/>
  <c r="I45" i="5"/>
  <c r="I49" i="5"/>
  <c r="J49" i="5" s="1"/>
  <c r="K49" i="5" s="1"/>
  <c r="I53" i="5"/>
  <c r="I23" i="5"/>
  <c r="J23" i="5" s="1"/>
  <c r="K23" i="5" s="1"/>
  <c r="I31" i="5"/>
  <c r="J31" i="5" s="1"/>
  <c r="K31" i="5" s="1"/>
  <c r="I39" i="5"/>
  <c r="J39" i="5" s="1"/>
  <c r="K39" i="5" s="1"/>
  <c r="I47" i="5"/>
  <c r="J47" i="5" s="1"/>
  <c r="K47" i="5" s="1"/>
  <c r="I83" i="5"/>
  <c r="I19" i="5"/>
  <c r="J19" i="5" s="1"/>
  <c r="K19" i="5" s="1"/>
  <c r="I27" i="5"/>
  <c r="J27" i="5" s="1"/>
  <c r="K27" i="5" s="1"/>
  <c r="I35" i="5"/>
  <c r="J35" i="5" s="1"/>
  <c r="K35" i="5" s="1"/>
  <c r="I43" i="5"/>
  <c r="J43" i="5" s="1"/>
  <c r="K43" i="5" s="1"/>
  <c r="I51" i="5"/>
  <c r="J51" i="5" s="1"/>
  <c r="K51" i="5" s="1"/>
  <c r="I15" i="5"/>
  <c r="J15" i="5" s="1"/>
  <c r="K15" i="5" s="1"/>
  <c r="I17" i="18"/>
  <c r="J17" i="18" s="1"/>
  <c r="K17" i="18" s="1"/>
  <c r="I19" i="18"/>
  <c r="I21" i="18"/>
  <c r="J21" i="18" s="1"/>
  <c r="K21" i="18" s="1"/>
  <c r="I23" i="18"/>
  <c r="J23" i="18" s="1"/>
  <c r="K23" i="18" s="1"/>
  <c r="I25" i="18"/>
  <c r="J25" i="18" s="1"/>
  <c r="K25" i="18" s="1"/>
  <c r="I27" i="18"/>
  <c r="I29" i="18"/>
  <c r="J29" i="18" s="1"/>
  <c r="K29" i="18" s="1"/>
  <c r="I31" i="18"/>
  <c r="J31" i="18" s="1"/>
  <c r="K31" i="18" s="1"/>
  <c r="I33" i="18"/>
  <c r="J33" i="18" s="1"/>
  <c r="K33" i="18" s="1"/>
  <c r="I35" i="18"/>
  <c r="J35" i="18" s="1"/>
  <c r="K35" i="18" s="1"/>
  <c r="I37" i="18"/>
  <c r="I39" i="18"/>
  <c r="I41" i="18"/>
  <c r="J41" i="18" s="1"/>
  <c r="K41" i="18" s="1"/>
  <c r="I43" i="18"/>
  <c r="J43" i="18" s="1"/>
  <c r="K43" i="18" s="1"/>
  <c r="I45" i="18"/>
  <c r="J45" i="18" s="1"/>
  <c r="K45" i="18" s="1"/>
  <c r="I47" i="18"/>
  <c r="J47" i="18" s="1"/>
  <c r="K47" i="18" s="1"/>
  <c r="I49" i="18"/>
  <c r="J49" i="18" s="1"/>
  <c r="K49" i="18" s="1"/>
  <c r="I51" i="18"/>
  <c r="J51" i="18" s="1"/>
  <c r="K51" i="18" s="1"/>
  <c r="I53" i="18"/>
  <c r="I83" i="18"/>
  <c r="J83" i="18" s="1"/>
  <c r="K83" i="18" s="1"/>
  <c r="I15" i="18"/>
  <c r="J15" i="18" s="1"/>
  <c r="K15" i="18" s="1"/>
  <c r="I16" i="18"/>
  <c r="J16" i="18" s="1"/>
  <c r="K16" i="18" s="1"/>
  <c r="I20" i="18"/>
  <c r="J20" i="18" s="1"/>
  <c r="K20" i="18" s="1"/>
  <c r="I24" i="18"/>
  <c r="J24" i="18" s="1"/>
  <c r="K24" i="18" s="1"/>
  <c r="I28" i="18"/>
  <c r="I32" i="18"/>
  <c r="I36" i="18"/>
  <c r="I40" i="18"/>
  <c r="J40" i="18" s="1"/>
  <c r="K40" i="18" s="1"/>
  <c r="I44" i="18"/>
  <c r="J44" i="18" s="1"/>
  <c r="K44" i="18" s="1"/>
  <c r="I48" i="18"/>
  <c r="J48" i="18" s="1"/>
  <c r="K48" i="18" s="1"/>
  <c r="I52" i="18"/>
  <c r="I18" i="18"/>
  <c r="I22" i="18"/>
  <c r="J22" i="18" s="1"/>
  <c r="K22" i="18" s="1"/>
  <c r="I26" i="18"/>
  <c r="J26" i="18" s="1"/>
  <c r="K26" i="18" s="1"/>
  <c r="I30" i="18"/>
  <c r="I34" i="18"/>
  <c r="I38" i="18"/>
  <c r="I42" i="18"/>
  <c r="J42" i="18" s="1"/>
  <c r="K42" i="18" s="1"/>
  <c r="I46" i="18"/>
  <c r="I50" i="18"/>
  <c r="J50" i="18" s="1"/>
  <c r="K50" i="18" s="1"/>
  <c r="I54" i="18"/>
  <c r="J54" i="18" s="1"/>
  <c r="K54" i="18" s="1"/>
  <c r="I17" i="17"/>
  <c r="J17" i="17" s="1"/>
  <c r="K17" i="17" s="1"/>
  <c r="I19" i="17"/>
  <c r="J19" i="17" s="1"/>
  <c r="K19" i="17" s="1"/>
  <c r="I21" i="17"/>
  <c r="J21" i="17" s="1"/>
  <c r="K21" i="17" s="1"/>
  <c r="I23" i="17"/>
  <c r="J23" i="17" s="1"/>
  <c r="K23" i="17" s="1"/>
  <c r="I25" i="17"/>
  <c r="J25" i="17" s="1"/>
  <c r="K25" i="17" s="1"/>
  <c r="I27" i="17"/>
  <c r="I29" i="17"/>
  <c r="J29" i="17" s="1"/>
  <c r="K29" i="17" s="1"/>
  <c r="I31" i="17"/>
  <c r="I33" i="17"/>
  <c r="I35" i="17"/>
  <c r="J35" i="17" s="1"/>
  <c r="K35" i="17" s="1"/>
  <c r="I37" i="17"/>
  <c r="J37" i="17" s="1"/>
  <c r="K37" i="17" s="1"/>
  <c r="I39" i="17"/>
  <c r="J39" i="17" s="1"/>
  <c r="K39" i="17" s="1"/>
  <c r="I41" i="17"/>
  <c r="J41" i="17" s="1"/>
  <c r="K41" i="17" s="1"/>
  <c r="I43" i="17"/>
  <c r="J43" i="17" s="1"/>
  <c r="K43" i="17" s="1"/>
  <c r="I45" i="17"/>
  <c r="J45" i="17" s="1"/>
  <c r="K45" i="17" s="1"/>
  <c r="I47" i="17"/>
  <c r="J47" i="17" s="1"/>
  <c r="K47" i="17" s="1"/>
  <c r="I49" i="17"/>
  <c r="J49" i="17" s="1"/>
  <c r="K49" i="17" s="1"/>
  <c r="I51" i="17"/>
  <c r="I53" i="17"/>
  <c r="J53" i="17" s="1"/>
  <c r="K53" i="17" s="1"/>
  <c r="I83" i="17"/>
  <c r="J83" i="17" s="1"/>
  <c r="K83" i="17" s="1"/>
  <c r="I16" i="17"/>
  <c r="J16" i="17" s="1"/>
  <c r="K16" i="17" s="1"/>
  <c r="I20" i="17"/>
  <c r="J20" i="17" s="1"/>
  <c r="K20" i="17" s="1"/>
  <c r="I24" i="17"/>
  <c r="J24" i="17" s="1"/>
  <c r="K24" i="17" s="1"/>
  <c r="I28" i="17"/>
  <c r="J28" i="17" s="1"/>
  <c r="K28" i="17" s="1"/>
  <c r="I32" i="17"/>
  <c r="J32" i="17" s="1"/>
  <c r="K32" i="17" s="1"/>
  <c r="I36" i="17"/>
  <c r="J36" i="17" s="1"/>
  <c r="K36" i="17" s="1"/>
  <c r="I40" i="17"/>
  <c r="J40" i="17" s="1"/>
  <c r="K40" i="17" s="1"/>
  <c r="I44" i="17"/>
  <c r="J44" i="17" s="1"/>
  <c r="K44" i="17" s="1"/>
  <c r="I48" i="17"/>
  <c r="J48" i="17" s="1"/>
  <c r="K48" i="17" s="1"/>
  <c r="I52" i="17"/>
  <c r="I15" i="17"/>
  <c r="J15" i="17" s="1"/>
  <c r="K15" i="17" s="1"/>
  <c r="I18" i="17"/>
  <c r="J18" i="17" s="1"/>
  <c r="K18" i="17" s="1"/>
  <c r="I22" i="17"/>
  <c r="J22" i="17" s="1"/>
  <c r="K22" i="17" s="1"/>
  <c r="I26" i="17"/>
  <c r="J26" i="17" s="1"/>
  <c r="K26" i="17" s="1"/>
  <c r="I30" i="17"/>
  <c r="J30" i="17" s="1"/>
  <c r="K30" i="17" s="1"/>
  <c r="I34" i="17"/>
  <c r="J34" i="17" s="1"/>
  <c r="K34" i="17" s="1"/>
  <c r="I38" i="17"/>
  <c r="J38" i="17" s="1"/>
  <c r="K38" i="17" s="1"/>
  <c r="I42" i="17"/>
  <c r="J42" i="17" s="1"/>
  <c r="K42" i="17" s="1"/>
  <c r="I46" i="17"/>
  <c r="J46" i="17" s="1"/>
  <c r="K46" i="17" s="1"/>
  <c r="I50" i="17"/>
  <c r="J50" i="17" s="1"/>
  <c r="K50" i="17" s="1"/>
  <c r="I54" i="17"/>
  <c r="J54" i="17" s="1"/>
  <c r="K54" i="17" s="1"/>
  <c r="I17" i="15"/>
  <c r="J17" i="15" s="1"/>
  <c r="K17" i="15" s="1"/>
  <c r="I19" i="15"/>
  <c r="J19" i="15" s="1"/>
  <c r="K19" i="15" s="1"/>
  <c r="I21" i="15"/>
  <c r="J21" i="15" s="1"/>
  <c r="K21" i="15" s="1"/>
  <c r="I23" i="15"/>
  <c r="I25" i="15"/>
  <c r="J25" i="15" s="1"/>
  <c r="K25" i="15" s="1"/>
  <c r="I27" i="15"/>
  <c r="J27" i="15" s="1"/>
  <c r="K27" i="15" s="1"/>
  <c r="I29" i="15"/>
  <c r="J29" i="15" s="1"/>
  <c r="K29" i="15" s="1"/>
  <c r="I31" i="15"/>
  <c r="I33" i="15"/>
  <c r="J33" i="15" s="1"/>
  <c r="K33" i="15" s="1"/>
  <c r="I35" i="15"/>
  <c r="J35" i="15" s="1"/>
  <c r="K35" i="15" s="1"/>
  <c r="I37" i="15"/>
  <c r="J37" i="15" s="1"/>
  <c r="K37" i="15" s="1"/>
  <c r="I39" i="15"/>
  <c r="J39" i="15" s="1"/>
  <c r="K39" i="15" s="1"/>
  <c r="I41" i="15"/>
  <c r="J41" i="15" s="1"/>
  <c r="K41" i="15" s="1"/>
  <c r="I43" i="15"/>
  <c r="J43" i="15" s="1"/>
  <c r="K43" i="15" s="1"/>
  <c r="I45" i="15"/>
  <c r="I47" i="15"/>
  <c r="I49" i="15"/>
  <c r="I51" i="15"/>
  <c r="J51" i="15" s="1"/>
  <c r="K51" i="15" s="1"/>
  <c r="I53" i="15"/>
  <c r="J53" i="15" s="1"/>
  <c r="K53" i="15" s="1"/>
  <c r="I83" i="15"/>
  <c r="J83" i="15" s="1"/>
  <c r="K83" i="15" s="1"/>
  <c r="I16" i="15"/>
  <c r="J16" i="15" s="1"/>
  <c r="K16" i="15" s="1"/>
  <c r="I20" i="15"/>
  <c r="J20" i="15" s="1"/>
  <c r="K20" i="15" s="1"/>
  <c r="I24" i="15"/>
  <c r="J24" i="15" s="1"/>
  <c r="K24" i="15" s="1"/>
  <c r="I28" i="15"/>
  <c r="J28" i="15" s="1"/>
  <c r="K28" i="15" s="1"/>
  <c r="I32" i="15"/>
  <c r="J32" i="15" s="1"/>
  <c r="K32" i="15" s="1"/>
  <c r="I36" i="15"/>
  <c r="J36" i="15" s="1"/>
  <c r="K36" i="15" s="1"/>
  <c r="I40" i="15"/>
  <c r="I44" i="15"/>
  <c r="J44" i="15" s="1"/>
  <c r="K44" i="15" s="1"/>
  <c r="I48" i="15"/>
  <c r="J48" i="15" s="1"/>
  <c r="K48" i="15" s="1"/>
  <c r="I52" i="15"/>
  <c r="J52" i="15" s="1"/>
  <c r="K52" i="15" s="1"/>
  <c r="I18" i="15"/>
  <c r="J18" i="15" s="1"/>
  <c r="K18" i="15" s="1"/>
  <c r="I22" i="15"/>
  <c r="J22" i="15" s="1"/>
  <c r="K22" i="15" s="1"/>
  <c r="I26" i="15"/>
  <c r="J26" i="15" s="1"/>
  <c r="K26" i="15" s="1"/>
  <c r="I30" i="15"/>
  <c r="J30" i="15" s="1"/>
  <c r="K30" i="15" s="1"/>
  <c r="I34" i="15"/>
  <c r="J34" i="15" s="1"/>
  <c r="K34" i="15" s="1"/>
  <c r="I38" i="15"/>
  <c r="J38" i="15" s="1"/>
  <c r="K38" i="15" s="1"/>
  <c r="I42" i="15"/>
  <c r="I46" i="15"/>
  <c r="I50" i="15"/>
  <c r="I54" i="15"/>
  <c r="J54" i="15" s="1"/>
  <c r="K54" i="15" s="1"/>
  <c r="I15" i="15"/>
  <c r="J15" i="15" s="1"/>
  <c r="K15" i="15" s="1"/>
  <c r="I17" i="14"/>
  <c r="J17" i="14" s="1"/>
  <c r="K17" i="14" s="1"/>
  <c r="I19" i="14"/>
  <c r="J19" i="14" s="1"/>
  <c r="K19" i="14" s="1"/>
  <c r="I21" i="14"/>
  <c r="J21" i="14" s="1"/>
  <c r="K21" i="14" s="1"/>
  <c r="I23" i="14"/>
  <c r="J23" i="14" s="1"/>
  <c r="K23" i="14" s="1"/>
  <c r="I25" i="14"/>
  <c r="J25" i="14" s="1"/>
  <c r="K25" i="14" s="1"/>
  <c r="I27" i="14"/>
  <c r="J27" i="14" s="1"/>
  <c r="K27" i="14" s="1"/>
  <c r="I29" i="14"/>
  <c r="J29" i="14" s="1"/>
  <c r="K29" i="14" s="1"/>
  <c r="I31" i="14"/>
  <c r="J31" i="14" s="1"/>
  <c r="K31" i="14" s="1"/>
  <c r="I33" i="14"/>
  <c r="I35" i="14"/>
  <c r="I37" i="14"/>
  <c r="J37" i="14" s="1"/>
  <c r="K37" i="14" s="1"/>
  <c r="I39" i="14"/>
  <c r="J39" i="14" s="1"/>
  <c r="K39" i="14" s="1"/>
  <c r="I41" i="14"/>
  <c r="J41" i="14" s="1"/>
  <c r="K41" i="14" s="1"/>
  <c r="I43" i="14"/>
  <c r="J43" i="14" s="1"/>
  <c r="K43" i="14" s="1"/>
  <c r="I45" i="14"/>
  <c r="J45" i="14" s="1"/>
  <c r="K45" i="14" s="1"/>
  <c r="I47" i="14"/>
  <c r="J47" i="14" s="1"/>
  <c r="K47" i="14" s="1"/>
  <c r="I49" i="14"/>
  <c r="J49" i="14" s="1"/>
  <c r="K49" i="14" s="1"/>
  <c r="I51" i="14"/>
  <c r="J51" i="14" s="1"/>
  <c r="K51" i="14" s="1"/>
  <c r="I53" i="14"/>
  <c r="J53" i="14" s="1"/>
  <c r="K53" i="14" s="1"/>
  <c r="I83" i="14"/>
  <c r="J83" i="14" s="1"/>
  <c r="K83" i="14" s="1"/>
  <c r="I15" i="14"/>
  <c r="J15" i="14" s="1"/>
  <c r="K15" i="14" s="1"/>
  <c r="I16" i="14"/>
  <c r="J16" i="14" s="1"/>
  <c r="K16" i="14" s="1"/>
  <c r="I20" i="14"/>
  <c r="I24" i="14"/>
  <c r="J24" i="14" s="1"/>
  <c r="K24" i="14" s="1"/>
  <c r="I28" i="14"/>
  <c r="J28" i="14" s="1"/>
  <c r="K28" i="14" s="1"/>
  <c r="I32" i="14"/>
  <c r="J32" i="14" s="1"/>
  <c r="K32" i="14" s="1"/>
  <c r="I36" i="14"/>
  <c r="J36" i="14" s="1"/>
  <c r="K36" i="14" s="1"/>
  <c r="I40" i="14"/>
  <c r="J40" i="14" s="1"/>
  <c r="K40" i="14" s="1"/>
  <c r="I44" i="14"/>
  <c r="I48" i="14"/>
  <c r="J48" i="14" s="1"/>
  <c r="K48" i="14" s="1"/>
  <c r="I52" i="14"/>
  <c r="J52" i="14" s="1"/>
  <c r="K52" i="14" s="1"/>
  <c r="I18" i="14"/>
  <c r="I22" i="14"/>
  <c r="J22" i="14" s="1"/>
  <c r="K22" i="14" s="1"/>
  <c r="I26" i="14"/>
  <c r="J26" i="14" s="1"/>
  <c r="K26" i="14" s="1"/>
  <c r="I30" i="14"/>
  <c r="J30" i="14" s="1"/>
  <c r="K30" i="14" s="1"/>
  <c r="I34" i="14"/>
  <c r="J34" i="14" s="1"/>
  <c r="K34" i="14" s="1"/>
  <c r="I38" i="14"/>
  <c r="J38" i="14" s="1"/>
  <c r="K38" i="14" s="1"/>
  <c r="I42" i="14"/>
  <c r="J42" i="14" s="1"/>
  <c r="K42" i="14" s="1"/>
  <c r="I46" i="14"/>
  <c r="J46" i="14" s="1"/>
  <c r="K46" i="14" s="1"/>
  <c r="I50" i="14"/>
  <c r="J50" i="14" s="1"/>
  <c r="K50" i="14" s="1"/>
  <c r="I54" i="14"/>
  <c r="J54" i="14" s="1"/>
  <c r="K54" i="14" s="1"/>
  <c r="I17" i="13"/>
  <c r="J17" i="13" s="1"/>
  <c r="K17" i="13" s="1"/>
  <c r="I19" i="13"/>
  <c r="J19" i="13" s="1"/>
  <c r="K19" i="13" s="1"/>
  <c r="I21" i="13"/>
  <c r="I23" i="13"/>
  <c r="J23" i="13" s="1"/>
  <c r="K23" i="13" s="1"/>
  <c r="I25" i="13"/>
  <c r="I27" i="13"/>
  <c r="I29" i="13"/>
  <c r="J29" i="13" s="1"/>
  <c r="K29" i="13" s="1"/>
  <c r="I31" i="13"/>
  <c r="J31" i="13" s="1"/>
  <c r="K31" i="13" s="1"/>
  <c r="I33" i="13"/>
  <c r="J33" i="13" s="1"/>
  <c r="K33" i="13" s="1"/>
  <c r="I35" i="13"/>
  <c r="J35" i="13" s="1"/>
  <c r="K35" i="13" s="1"/>
  <c r="I37" i="13"/>
  <c r="J37" i="13" s="1"/>
  <c r="K37" i="13" s="1"/>
  <c r="I39" i="13"/>
  <c r="J39" i="13" s="1"/>
  <c r="K39" i="13" s="1"/>
  <c r="I41" i="13"/>
  <c r="I43" i="13"/>
  <c r="I45" i="13"/>
  <c r="I47" i="13"/>
  <c r="J47" i="13" s="1"/>
  <c r="K47" i="13" s="1"/>
  <c r="I49" i="13"/>
  <c r="J49" i="13" s="1"/>
  <c r="K49" i="13" s="1"/>
  <c r="I51" i="13"/>
  <c r="I53" i="13"/>
  <c r="J53" i="13" s="1"/>
  <c r="K53" i="13" s="1"/>
  <c r="I16" i="13"/>
  <c r="J16" i="13" s="1"/>
  <c r="K16" i="13" s="1"/>
  <c r="I20" i="13"/>
  <c r="J20" i="13" s="1"/>
  <c r="K20" i="13" s="1"/>
  <c r="I24" i="13"/>
  <c r="J24" i="13" s="1"/>
  <c r="K24" i="13" s="1"/>
  <c r="I28" i="13"/>
  <c r="J28" i="13" s="1"/>
  <c r="K28" i="13" s="1"/>
  <c r="I32" i="13"/>
  <c r="J32" i="13" s="1"/>
  <c r="K32" i="13" s="1"/>
  <c r="I36" i="13"/>
  <c r="J36" i="13" s="1"/>
  <c r="K36" i="13" s="1"/>
  <c r="I40" i="13"/>
  <c r="J40" i="13" s="1"/>
  <c r="K40" i="13" s="1"/>
  <c r="I44" i="13"/>
  <c r="J44" i="13" s="1"/>
  <c r="K44" i="13" s="1"/>
  <c r="I48" i="13"/>
  <c r="I52" i="13"/>
  <c r="I18" i="13"/>
  <c r="J18" i="13" s="1"/>
  <c r="K18" i="13" s="1"/>
  <c r="I22" i="13"/>
  <c r="J22" i="13" s="1"/>
  <c r="K22" i="13" s="1"/>
  <c r="I26" i="13"/>
  <c r="J26" i="13" s="1"/>
  <c r="K26" i="13" s="1"/>
  <c r="I30" i="13"/>
  <c r="J30" i="13" s="1"/>
  <c r="K30" i="13" s="1"/>
  <c r="I34" i="13"/>
  <c r="J34" i="13" s="1"/>
  <c r="K34" i="13" s="1"/>
  <c r="I38" i="13"/>
  <c r="J38" i="13" s="1"/>
  <c r="K38" i="13" s="1"/>
  <c r="I42" i="13"/>
  <c r="J42" i="13" s="1"/>
  <c r="K42" i="13" s="1"/>
  <c r="I46" i="13"/>
  <c r="J46" i="13" s="1"/>
  <c r="K46" i="13" s="1"/>
  <c r="I50" i="13"/>
  <c r="J50" i="13" s="1"/>
  <c r="K50" i="13" s="1"/>
  <c r="I54" i="13"/>
  <c r="I83" i="13"/>
  <c r="J83" i="13" s="1"/>
  <c r="K83" i="13" s="1"/>
  <c r="I15" i="13"/>
  <c r="J15" i="13" s="1"/>
  <c r="K15" i="13" s="1"/>
  <c r="F7" i="5"/>
  <c r="F6" i="5"/>
  <c r="F6" i="9"/>
  <c r="J15" i="10"/>
  <c r="K15" i="10" s="1"/>
  <c r="J36" i="10"/>
  <c r="K36" i="10" s="1"/>
  <c r="F6" i="16"/>
  <c r="J49" i="10"/>
  <c r="K49" i="10" s="1"/>
  <c r="J28" i="10"/>
  <c r="K28" i="10" s="1"/>
  <c r="F6" i="18"/>
  <c r="I2" i="12"/>
  <c r="H3" i="21"/>
  <c r="F6" i="10"/>
  <c r="F6" i="12"/>
  <c r="F6" i="6"/>
  <c r="H3" i="23"/>
  <c r="I2" i="9"/>
  <c r="I2" i="7"/>
  <c r="I2" i="18"/>
  <c r="F6" i="11"/>
  <c r="H3" i="19"/>
  <c r="H3" i="30"/>
  <c r="H3" i="20"/>
  <c r="C7" i="36"/>
  <c r="I2" i="8"/>
  <c r="I2" i="15"/>
  <c r="J32" i="16"/>
  <c r="K32" i="16" s="1"/>
  <c r="H3" i="29"/>
  <c r="H3" i="28"/>
  <c r="H3" i="25"/>
  <c r="H3" i="22"/>
  <c r="I2" i="16"/>
  <c r="I2" i="11"/>
  <c r="I2" i="5"/>
  <c r="H3" i="31"/>
  <c r="H3" i="26"/>
  <c r="I2" i="13"/>
  <c r="F6" i="17"/>
  <c r="J23" i="15"/>
  <c r="K23" i="15" s="1"/>
  <c r="E6" i="34"/>
  <c r="H3" i="27"/>
  <c r="I2" i="14"/>
  <c r="J3" i="3"/>
  <c r="I2" i="17"/>
  <c r="J4" i="3"/>
  <c r="H3" i="24"/>
  <c r="F6" i="13"/>
  <c r="I2" i="4"/>
  <c r="I2" i="10"/>
  <c r="J38" i="7"/>
  <c r="K38" i="7" s="1"/>
  <c r="J52" i="7"/>
  <c r="K52" i="7" s="1"/>
  <c r="J46" i="7"/>
  <c r="K46" i="7" s="1"/>
  <c r="F6" i="15"/>
  <c r="F6" i="14"/>
  <c r="F6" i="4"/>
  <c r="W83" i="13"/>
  <c r="Y83" i="13" s="1"/>
  <c r="W49" i="11"/>
  <c r="Y49" i="11" s="1"/>
  <c r="W46" i="14"/>
  <c r="Y46" i="14" s="1"/>
  <c r="V45" i="15"/>
  <c r="W45" i="7"/>
  <c r="Y45" i="7" s="1"/>
  <c r="W44" i="8"/>
  <c r="Y44" i="8" s="1"/>
  <c r="V43" i="9"/>
  <c r="W42" i="10"/>
  <c r="Y42" i="10" s="1"/>
  <c r="W40" i="12"/>
  <c r="Y40" i="12" s="1"/>
  <c r="W39" i="13"/>
  <c r="Y39" i="13" s="1"/>
  <c r="AD39" i="13" s="1"/>
  <c r="W38" i="14"/>
  <c r="Y38" i="14" s="1"/>
  <c r="W37" i="11"/>
  <c r="Y37" i="11" s="1"/>
  <c r="W36" i="12"/>
  <c r="Y36" i="12" s="1"/>
  <c r="W35" i="13"/>
  <c r="Y35" i="13" s="1"/>
  <c r="W34" i="6"/>
  <c r="Y34" i="6" s="1"/>
  <c r="W33" i="15"/>
  <c r="Y33" i="15" s="1"/>
  <c r="W33" i="7"/>
  <c r="Y33" i="7" s="1"/>
  <c r="W32" i="16"/>
  <c r="Y32" i="16" s="1"/>
  <c r="W30" i="10"/>
  <c r="Y30" i="10" s="1"/>
  <c r="V30" i="6"/>
  <c r="W53" i="17"/>
  <c r="Y53" i="17" s="1"/>
  <c r="W49" i="17"/>
  <c r="Y49" i="17" s="1"/>
  <c r="W29" i="17"/>
  <c r="Y29" i="17" s="1"/>
  <c r="W17" i="17"/>
  <c r="Y17" i="17" s="1"/>
  <c r="V53" i="18"/>
  <c r="W37" i="18"/>
  <c r="Y37" i="18" s="1"/>
  <c r="W29" i="18"/>
  <c r="Y29" i="18" s="1"/>
  <c r="V17" i="18"/>
  <c r="V32" i="11"/>
  <c r="W30" i="13"/>
  <c r="Y30" i="13" s="1"/>
  <c r="W17" i="6"/>
  <c r="Y17" i="6" s="1"/>
  <c r="W15" i="7"/>
  <c r="Y15" i="7" s="1"/>
  <c r="W19" i="8"/>
  <c r="Y19" i="8" s="1"/>
  <c r="W32" i="8"/>
  <c r="Y32" i="8" s="1"/>
  <c r="W46" i="6"/>
  <c r="Y46" i="6" s="1"/>
  <c r="W30" i="6"/>
  <c r="Y30" i="6" s="1"/>
  <c r="V16" i="13"/>
  <c r="W41" i="11"/>
  <c r="Y41" i="11" s="1"/>
  <c r="V47" i="17"/>
  <c r="V35" i="17"/>
  <c r="W23" i="17"/>
  <c r="Y23" i="17" s="1"/>
  <c r="V19" i="17"/>
  <c r="W83" i="18"/>
  <c r="Y83" i="18" s="1"/>
  <c r="W51" i="18"/>
  <c r="Y51" i="18" s="1"/>
  <c r="V23" i="18"/>
  <c r="V52" i="7"/>
  <c r="V51" i="8"/>
  <c r="V41" i="6"/>
  <c r="V36" i="7"/>
  <c r="W35" i="12"/>
  <c r="Y35" i="12" s="1"/>
  <c r="W43" i="9"/>
  <c r="Y43" i="9" s="1"/>
  <c r="W51" i="14"/>
  <c r="Y51" i="14" s="1"/>
  <c r="W34" i="15"/>
  <c r="Y34" i="15" s="1"/>
  <c r="V17" i="16"/>
  <c r="W35" i="18"/>
  <c r="Y35" i="18" s="1"/>
  <c r="W47" i="17"/>
  <c r="Y47" i="17" s="1"/>
  <c r="W42" i="17"/>
  <c r="Y42" i="17" s="1"/>
  <c r="W36" i="17"/>
  <c r="Y36" i="17" s="1"/>
  <c r="W24" i="17"/>
  <c r="Y24" i="17" s="1"/>
  <c r="W54" i="18"/>
  <c r="Y54" i="18" s="1"/>
  <c r="W48" i="18"/>
  <c r="Y48" i="18" s="1"/>
  <c r="W42" i="18"/>
  <c r="Y42" i="18" s="1"/>
  <c r="W36" i="18"/>
  <c r="Y36" i="18" s="1"/>
  <c r="W30" i="18"/>
  <c r="Y30" i="18" s="1"/>
  <c r="W24" i="18"/>
  <c r="Y24" i="18" s="1"/>
  <c r="W18" i="18"/>
  <c r="Y18" i="18" s="1"/>
  <c r="V29" i="18"/>
  <c r="W17" i="12"/>
  <c r="Y17" i="12" s="1"/>
  <c r="W29" i="12"/>
  <c r="Y29" i="12" s="1"/>
  <c r="V49" i="17"/>
  <c r="W41" i="18"/>
  <c r="Y41" i="18" s="1"/>
  <c r="V41" i="18"/>
  <c r="W19" i="18"/>
  <c r="Y19" i="18" s="1"/>
  <c r="V19" i="18"/>
  <c r="V53" i="17"/>
  <c r="W43" i="17"/>
  <c r="Y43" i="17" s="1"/>
  <c r="W49" i="10"/>
  <c r="Y49" i="10" s="1"/>
  <c r="V40" i="7"/>
  <c r="W37" i="10"/>
  <c r="Y37" i="10" s="1"/>
  <c r="V32" i="9"/>
  <c r="V31" i="16"/>
  <c r="W53" i="18"/>
  <c r="Y53" i="18" s="1"/>
  <c r="V35" i="18"/>
  <c r="W35" i="17"/>
  <c r="Y35" i="17" s="1"/>
  <c r="V17" i="17"/>
  <c r="V29" i="17"/>
  <c r="V23" i="17"/>
  <c r="W23" i="18"/>
  <c r="Y23" i="18" s="1"/>
  <c r="W38" i="9"/>
  <c r="Y38" i="9" s="1"/>
  <c r="V83" i="16"/>
  <c r="V83" i="14"/>
  <c r="W54" i="13"/>
  <c r="Y54" i="13" s="1"/>
  <c r="W54" i="11"/>
  <c r="Y54" i="11" s="1"/>
  <c r="V54" i="7"/>
  <c r="W53" i="14"/>
  <c r="Y53" i="14" s="1"/>
  <c r="V53" i="12"/>
  <c r="V53" i="6"/>
  <c r="V52" i="13"/>
  <c r="V51" i="16"/>
  <c r="V51" i="14"/>
  <c r="V51" i="6"/>
  <c r="V50" i="15"/>
  <c r="W50" i="11"/>
  <c r="Y50" i="11" s="1"/>
  <c r="W50" i="9"/>
  <c r="Y50" i="9" s="1"/>
  <c r="W50" i="7"/>
  <c r="Y50" i="7" s="1"/>
  <c r="V49" i="16"/>
  <c r="V49" i="6"/>
  <c r="V48" i="15"/>
  <c r="V48" i="13"/>
  <c r="V47" i="16"/>
  <c r="V45" i="6"/>
  <c r="V44" i="13"/>
  <c r="V43" i="14"/>
  <c r="V43" i="10"/>
  <c r="V43" i="8"/>
  <c r="W42" i="9"/>
  <c r="Y42" i="9" s="1"/>
  <c r="V41" i="16"/>
  <c r="V41" i="12"/>
  <c r="W41" i="6"/>
  <c r="Y41" i="6" s="1"/>
  <c r="V40" i="13"/>
  <c r="V39" i="14"/>
  <c r="V39" i="8"/>
  <c r="W39" i="6"/>
  <c r="Y39" i="6" s="1"/>
  <c r="V38" i="15"/>
  <c r="V37" i="16"/>
  <c r="V37" i="8"/>
  <c r="W36" i="15"/>
  <c r="Y36" i="15" s="1"/>
  <c r="V36" i="11"/>
  <c r="V35" i="14"/>
  <c r="V35" i="8"/>
  <c r="V35" i="6"/>
  <c r="V34" i="15"/>
  <c r="V34" i="13"/>
  <c r="V34" i="9"/>
  <c r="W34" i="7"/>
  <c r="Y34" i="7" s="1"/>
  <c r="V33" i="16"/>
  <c r="V33" i="14"/>
  <c r="W33" i="10"/>
  <c r="Y33" i="10" s="1"/>
  <c r="W32" i="15"/>
  <c r="Y32" i="15" s="1"/>
  <c r="W31" i="6"/>
  <c r="Y31" i="6" s="1"/>
  <c r="V30" i="13"/>
  <c r="V30" i="11"/>
  <c r="V49" i="10"/>
  <c r="W50" i="15"/>
  <c r="Y50" i="15" s="1"/>
  <c r="V50" i="9"/>
  <c r="V50" i="13"/>
  <c r="W26" i="9"/>
  <c r="Y26" i="9" s="1"/>
  <c r="W33" i="16"/>
  <c r="Y33" i="16" s="1"/>
  <c r="V32" i="15"/>
  <c r="W40" i="13"/>
  <c r="Y40" i="13" s="1"/>
  <c r="W52" i="13"/>
  <c r="Y52" i="13" s="1"/>
  <c r="W83" i="14"/>
  <c r="Y83" i="14" s="1"/>
  <c r="V17" i="7"/>
  <c r="V34" i="7"/>
  <c r="W40" i="7"/>
  <c r="Y40" i="7" s="1"/>
  <c r="W41" i="12"/>
  <c r="Y41" i="12" s="1"/>
  <c r="W36" i="7"/>
  <c r="Y36" i="7" s="1"/>
  <c r="V38" i="9"/>
  <c r="W34" i="9"/>
  <c r="Y34" i="9" s="1"/>
  <c r="W35" i="14"/>
  <c r="Y35" i="14" s="1"/>
  <c r="V15" i="8"/>
  <c r="W25" i="13"/>
  <c r="Y25" i="13" s="1"/>
  <c r="V54" i="11"/>
  <c r="W83" i="8"/>
  <c r="Y83" i="8" s="1"/>
  <c r="W30" i="11"/>
  <c r="Y30" i="11" s="1"/>
  <c r="W35" i="8"/>
  <c r="Y35" i="8" s="1"/>
  <c r="W31" i="16"/>
  <c r="Y31" i="16" s="1"/>
  <c r="W49" i="16"/>
  <c r="Y49" i="16" s="1"/>
  <c r="W53" i="12"/>
  <c r="Y53" i="12" s="1"/>
  <c r="V23" i="12"/>
  <c r="V31" i="6"/>
  <c r="W30" i="17"/>
  <c r="Y30" i="17" s="1"/>
  <c r="W39" i="8"/>
  <c r="Y39" i="8" s="1"/>
  <c r="V40" i="15"/>
  <c r="V39" i="16"/>
  <c r="U9" i="19"/>
  <c r="W9" i="19" s="1"/>
  <c r="T9" i="19"/>
  <c r="P84" i="4"/>
  <c r="P84" i="13"/>
  <c r="U9" i="22"/>
  <c r="W9" i="22" s="1"/>
  <c r="T11" i="21"/>
  <c r="U11" i="21"/>
  <c r="W26" i="15"/>
  <c r="Y26" i="15" s="1"/>
  <c r="V26" i="15"/>
  <c r="P84" i="18"/>
  <c r="T14" i="22"/>
  <c r="W9" i="21"/>
  <c r="AB9" i="21"/>
  <c r="T13" i="28"/>
  <c r="AB13" i="28" s="1"/>
  <c r="P84" i="6"/>
  <c r="P84" i="7"/>
  <c r="W27" i="6"/>
  <c r="Y27" i="6" s="1"/>
  <c r="U13" i="24"/>
  <c r="W13" i="24" s="1"/>
  <c r="T13" i="24"/>
  <c r="W10" i="30"/>
  <c r="P84" i="15"/>
  <c r="W45" i="15"/>
  <c r="Y45" i="15" s="1"/>
  <c r="T7" i="28"/>
  <c r="U7" i="28"/>
  <c r="T10" i="23"/>
  <c r="W24" i="12"/>
  <c r="Y24" i="12" s="1"/>
  <c r="P84" i="11"/>
  <c r="N33" i="19"/>
  <c r="W25" i="15"/>
  <c r="Y25" i="15" s="1"/>
  <c r="U12" i="27"/>
  <c r="W12" i="27" s="1"/>
  <c r="P33" i="25"/>
  <c r="O84" i="11"/>
  <c r="Q9" i="26"/>
  <c r="T14" i="23"/>
  <c r="AB14" i="23" s="1"/>
  <c r="AB14" i="31"/>
  <c r="Q13" i="23"/>
  <c r="W17" i="18"/>
  <c r="Y17" i="18" s="1"/>
  <c r="U9" i="27"/>
  <c r="AB9" i="27" s="1"/>
  <c r="T9" i="20"/>
  <c r="T8" i="29"/>
  <c r="W23" i="6"/>
  <c r="Y23" i="6" s="1"/>
  <c r="W16" i="6"/>
  <c r="Y16" i="6" s="1"/>
  <c r="W23" i="10"/>
  <c r="Y23" i="10" s="1"/>
  <c r="W16" i="10"/>
  <c r="Y16" i="10" s="1"/>
  <c r="W16" i="11"/>
  <c r="Y16" i="11" s="1"/>
  <c r="N33" i="24"/>
  <c r="N33" i="25"/>
  <c r="O84" i="12"/>
  <c r="Q9" i="23"/>
  <c r="W15" i="15"/>
  <c r="Y15" i="15" s="1"/>
  <c r="N33" i="21"/>
  <c r="U8" i="31"/>
  <c r="AB8" i="31" s="1"/>
  <c r="Q9" i="29"/>
  <c r="U10" i="22"/>
  <c r="W10" i="22" s="1"/>
  <c r="P33" i="29"/>
  <c r="T13" i="26"/>
  <c r="AB13" i="26" s="1"/>
  <c r="Q10" i="27"/>
  <c r="Q33" i="27" s="1"/>
  <c r="Q12" i="20"/>
  <c r="V28" i="9"/>
  <c r="W25" i="10"/>
  <c r="Y25" i="10" s="1"/>
  <c r="W28" i="7"/>
  <c r="Y28" i="7" s="1"/>
  <c r="W23" i="7"/>
  <c r="Y23" i="7" s="1"/>
  <c r="W29" i="11"/>
  <c r="Y29" i="11" s="1"/>
  <c r="W18" i="11"/>
  <c r="Y18" i="11" s="1"/>
  <c r="W28" i="13"/>
  <c r="Y28" i="13" s="1"/>
  <c r="W21" i="13"/>
  <c r="Y21" i="13" s="1"/>
  <c r="N33" i="22"/>
  <c r="T10" i="29"/>
  <c r="AB10" i="29" s="1"/>
  <c r="T15" i="27"/>
  <c r="AB15" i="27" s="1"/>
  <c r="N33" i="31"/>
  <c r="V15" i="7"/>
  <c r="V22" i="6"/>
  <c r="W22" i="10"/>
  <c r="Y22" i="10" s="1"/>
  <c r="W20" i="10"/>
  <c r="Y20" i="10" s="1"/>
  <c r="W22" i="13"/>
  <c r="Y22" i="13" s="1"/>
  <c r="P33" i="26"/>
  <c r="W25" i="12"/>
  <c r="Y25" i="12" s="1"/>
  <c r="W15" i="12"/>
  <c r="Y15" i="12" s="1"/>
  <c r="W29" i="15"/>
  <c r="Y29" i="15" s="1"/>
  <c r="U7" i="30"/>
  <c r="U30" i="19"/>
  <c r="U29" i="19"/>
  <c r="W29" i="19" s="1"/>
  <c r="K31" i="3" s="1"/>
  <c r="Q11" i="25"/>
  <c r="W41" i="14"/>
  <c r="Y41" i="14" s="1"/>
  <c r="W40" i="9"/>
  <c r="Y40" i="9" s="1"/>
  <c r="V39" i="10"/>
  <c r="V38" i="11"/>
  <c r="W32" i="11"/>
  <c r="Y32" i="11" s="1"/>
  <c r="W83" i="12"/>
  <c r="Y83" i="12" s="1"/>
  <c r="V83" i="10"/>
  <c r="V53" i="8"/>
  <c r="W53" i="6"/>
  <c r="Y53" i="6" s="1"/>
  <c r="V52" i="15"/>
  <c r="W52" i="9"/>
  <c r="Y52" i="9" s="1"/>
  <c r="W51" i="12"/>
  <c r="Y51" i="12" s="1"/>
  <c r="W51" i="10"/>
  <c r="Y51" i="10" s="1"/>
  <c r="V50" i="11"/>
  <c r="W49" i="14"/>
  <c r="Y49" i="14" s="1"/>
  <c r="W49" i="12"/>
  <c r="Y49" i="12" s="1"/>
  <c r="W49" i="8"/>
  <c r="Y49" i="8" s="1"/>
  <c r="W48" i="9"/>
  <c r="Y48" i="9" s="1"/>
  <c r="W48" i="7"/>
  <c r="Y48" i="7" s="1"/>
  <c r="W47" i="14"/>
  <c r="Y47" i="14" s="1"/>
  <c r="V47" i="10"/>
  <c r="W47" i="8"/>
  <c r="Y47" i="8" s="1"/>
  <c r="V46" i="11"/>
  <c r="V45" i="12"/>
  <c r="V44" i="7"/>
  <c r="V42" i="15"/>
  <c r="V42" i="9"/>
  <c r="V41" i="10"/>
  <c r="V40" i="11"/>
  <c r="W39" i="12"/>
  <c r="Y39" i="12" s="1"/>
  <c r="W37" i="14"/>
  <c r="Y37" i="14" s="1"/>
  <c r="V51" i="17"/>
  <c r="V45" i="17"/>
  <c r="W83" i="9"/>
  <c r="Y83" i="9" s="1"/>
  <c r="W54" i="12"/>
  <c r="Y54" i="12" s="1"/>
  <c r="W54" i="8"/>
  <c r="Y54" i="8" s="1"/>
  <c r="W54" i="6"/>
  <c r="Y54" i="6" s="1"/>
  <c r="W53" i="15"/>
  <c r="Y53" i="15" s="1"/>
  <c r="W53" i="13"/>
  <c r="Y53" i="13" s="1"/>
  <c r="W53" i="7"/>
  <c r="Y53" i="7" s="1"/>
  <c r="W52" i="10"/>
  <c r="Y52" i="10" s="1"/>
  <c r="W52" i="8"/>
  <c r="Y52" i="8" s="1"/>
  <c r="W51" i="15"/>
  <c r="Y51" i="15" s="1"/>
  <c r="W51" i="9"/>
  <c r="Y51" i="9" s="1"/>
  <c r="W50" i="10"/>
  <c r="Y50" i="10" s="1"/>
  <c r="W49" i="13"/>
  <c r="Y49" i="13" s="1"/>
  <c r="W48" i="12"/>
  <c r="Y48" i="12" s="1"/>
  <c r="W46" i="10"/>
  <c r="Y46" i="10" s="1"/>
  <c r="W45" i="11"/>
  <c r="Y45" i="11" s="1"/>
  <c r="W44" i="12"/>
  <c r="Y44" i="12" s="1"/>
  <c r="W44" i="6"/>
  <c r="Y44" i="6" s="1"/>
  <c r="W43" i="13"/>
  <c r="Y43" i="13" s="1"/>
  <c r="V43" i="7"/>
  <c r="W42" i="14"/>
  <c r="Y42" i="14" s="1"/>
  <c r="W42" i="8"/>
  <c r="Y42" i="8" s="1"/>
  <c r="W41" i="15"/>
  <c r="Y41" i="15" s="1"/>
  <c r="W41" i="9"/>
  <c r="Y41" i="9" s="1"/>
  <c r="W38" i="16"/>
  <c r="Y38" i="16" s="1"/>
  <c r="AD38" i="16" s="1"/>
  <c r="W38" i="12"/>
  <c r="Y38" i="12" s="1"/>
  <c r="W38" i="10"/>
  <c r="Y38" i="10" s="1"/>
  <c r="W38" i="6"/>
  <c r="Y38" i="6" s="1"/>
  <c r="W37" i="13"/>
  <c r="Y37" i="13" s="1"/>
  <c r="W37" i="7"/>
  <c r="Y37" i="7" s="1"/>
  <c r="W36" i="14"/>
  <c r="Y36" i="14" s="1"/>
  <c r="V39" i="17"/>
  <c r="V33" i="17"/>
  <c r="V27" i="17"/>
  <c r="W21" i="17"/>
  <c r="Y21" i="17" s="1"/>
  <c r="V83" i="18"/>
  <c r="V51" i="18"/>
  <c r="V45" i="18"/>
  <c r="W39" i="18"/>
  <c r="Y39" i="18" s="1"/>
  <c r="V33" i="18"/>
  <c r="W27" i="18"/>
  <c r="Y27" i="18" s="1"/>
  <c r="W21" i="18"/>
  <c r="Y21" i="18" s="1"/>
  <c r="V47" i="7"/>
  <c r="AD47" i="7" s="1"/>
  <c r="V36" i="10"/>
  <c r="AD36" i="10" s="1"/>
  <c r="W35" i="15"/>
  <c r="Y35" i="15" s="1"/>
  <c r="W35" i="9"/>
  <c r="Y35" i="9" s="1"/>
  <c r="V34" i="16"/>
  <c r="V33" i="15"/>
  <c r="V31" i="11"/>
  <c r="AD31" i="11" s="1"/>
  <c r="V30" i="8"/>
  <c r="W21" i="9"/>
  <c r="Y21" i="9" s="1"/>
  <c r="V21" i="7"/>
  <c r="V23" i="7"/>
  <c r="W48" i="6"/>
  <c r="Y48" i="6" s="1"/>
  <c r="V17" i="12"/>
  <c r="V25" i="13"/>
  <c r="W17" i="10"/>
  <c r="Y17" i="10" s="1"/>
  <c r="W25" i="11"/>
  <c r="Y25" i="11" s="1"/>
  <c r="V24" i="15"/>
  <c r="W52" i="17"/>
  <c r="Y52" i="17" s="1"/>
  <c r="W46" i="17"/>
  <c r="Y46" i="17" s="1"/>
  <c r="W32" i="13"/>
  <c r="Y32" i="13" s="1"/>
  <c r="W44" i="13"/>
  <c r="Y44" i="13" s="1"/>
  <c r="W50" i="18"/>
  <c r="Y50" i="18" s="1"/>
  <c r="W47" i="16"/>
  <c r="Y47" i="16" s="1"/>
  <c r="V36" i="15"/>
  <c r="V27" i="9"/>
  <c r="V21" i="9"/>
  <c r="W17" i="11"/>
  <c r="Y17" i="11" s="1"/>
  <c r="W18" i="8"/>
  <c r="Y18" i="8" s="1"/>
  <c r="V25" i="6"/>
  <c r="W28" i="9"/>
  <c r="Y28" i="9" s="1"/>
  <c r="V21" i="6"/>
  <c r="V28" i="8"/>
  <c r="W26" i="11"/>
  <c r="Y26" i="11" s="1"/>
  <c r="W21" i="10"/>
  <c r="Y21" i="10" s="1"/>
  <c r="V16" i="15"/>
  <c r="W21" i="12"/>
  <c r="Y21" i="12" s="1"/>
  <c r="V20" i="15"/>
  <c r="W16" i="12"/>
  <c r="Y16" i="12" s="1"/>
  <c r="W21" i="15"/>
  <c r="Y21" i="15" s="1"/>
  <c r="V28" i="15"/>
  <c r="V17" i="6"/>
  <c r="V15" i="13"/>
  <c r="W28" i="16"/>
  <c r="Y28" i="16" s="1"/>
  <c r="V16" i="8"/>
  <c r="V24" i="10"/>
  <c r="W22" i="7"/>
  <c r="Y22" i="7" s="1"/>
  <c r="W22" i="12"/>
  <c r="Y22" i="12" s="1"/>
  <c r="W27" i="16"/>
  <c r="Y27" i="16" s="1"/>
  <c r="W16" i="16"/>
  <c r="Y16" i="16" s="1"/>
  <c r="W15" i="8"/>
  <c r="Y15" i="8" s="1"/>
  <c r="V15" i="15"/>
  <c r="W21" i="6"/>
  <c r="Y21" i="6" s="1"/>
  <c r="W19" i="7"/>
  <c r="Y19" i="7" s="1"/>
  <c r="W19" i="6"/>
  <c r="Y19" i="6" s="1"/>
  <c r="W28" i="10"/>
  <c r="Y28" i="10" s="1"/>
  <c r="W23" i="16"/>
  <c r="Y23" i="16" s="1"/>
  <c r="W29" i="6"/>
  <c r="Y29" i="6" s="1"/>
  <c r="W29" i="7"/>
  <c r="Y29" i="7" s="1"/>
  <c r="W48" i="15"/>
  <c r="Y48" i="15" s="1"/>
  <c r="V39" i="6"/>
  <c r="W41" i="10"/>
  <c r="Y41" i="10" s="1"/>
  <c r="W51" i="6"/>
  <c r="Y51" i="6" s="1"/>
  <c r="W30" i="15"/>
  <c r="Y30" i="15" s="1"/>
  <c r="J27" i="13"/>
  <c r="K27" i="13" s="1"/>
  <c r="V22" i="10"/>
  <c r="V23" i="15"/>
  <c r="W43" i="14"/>
  <c r="Y43" i="14" s="1"/>
  <c r="V49" i="14"/>
  <c r="W83" i="5"/>
  <c r="Y83" i="5" s="1"/>
  <c r="W54" i="14"/>
  <c r="Y54" i="14" s="1"/>
  <c r="V54" i="8"/>
  <c r="V53" i="15"/>
  <c r="W53" i="9"/>
  <c r="Y53" i="9" s="1"/>
  <c r="W52" i="16"/>
  <c r="Y52" i="16" s="1"/>
  <c r="V52" i="10"/>
  <c r="V51" i="11"/>
  <c r="W50" i="12"/>
  <c r="Y50" i="12" s="1"/>
  <c r="V50" i="6"/>
  <c r="V49" i="13"/>
  <c r="W49" i="7"/>
  <c r="Y49" i="7" s="1"/>
  <c r="W48" i="14"/>
  <c r="Y48" i="14" s="1"/>
  <c r="W48" i="8"/>
  <c r="Y48" i="8" s="1"/>
  <c r="W47" i="15"/>
  <c r="Y47" i="15" s="1"/>
  <c r="W47" i="9"/>
  <c r="Y47" i="9" s="1"/>
  <c r="W42" i="15"/>
  <c r="Y42" i="15" s="1"/>
  <c r="V36" i="9"/>
  <c r="V33" i="12"/>
  <c r="V83" i="12"/>
  <c r="V50" i="7"/>
  <c r="W43" i="7"/>
  <c r="Y43" i="7" s="1"/>
  <c r="W41" i="16"/>
  <c r="Y41" i="16" s="1"/>
  <c r="W15" i="16"/>
  <c r="Y15" i="16" s="1"/>
  <c r="W29" i="8"/>
  <c r="Y29" i="8" s="1"/>
  <c r="W29" i="9"/>
  <c r="Y29" i="9" s="1"/>
  <c r="W25" i="9"/>
  <c r="Y25" i="9" s="1"/>
  <c r="W19" i="9"/>
  <c r="Y19" i="9" s="1"/>
  <c r="W19" i="10"/>
  <c r="Y19" i="10" s="1"/>
  <c r="W23" i="11"/>
  <c r="Y23" i="11" s="1"/>
  <c r="V27" i="13"/>
  <c r="W19" i="15"/>
  <c r="Y19" i="15" s="1"/>
  <c r="W43" i="8"/>
  <c r="Y43" i="8" s="1"/>
  <c r="V48" i="9"/>
  <c r="V35" i="16"/>
  <c r="W16" i="8"/>
  <c r="Y16" i="8" s="1"/>
  <c r="V16" i="11"/>
  <c r="J21" i="13"/>
  <c r="K21" i="13" s="1"/>
  <c r="W28" i="14"/>
  <c r="Y28" i="14" s="1"/>
  <c r="W25" i="14"/>
  <c r="Y25" i="14" s="1"/>
  <c r="V22" i="16"/>
  <c r="V20" i="16"/>
  <c r="W18" i="6"/>
  <c r="Y18" i="6" s="1"/>
  <c r="W24" i="6"/>
  <c r="Y24" i="6" s="1"/>
  <c r="W18" i="9"/>
  <c r="Y18" i="9" s="1"/>
  <c r="V28" i="11"/>
  <c r="W29" i="13"/>
  <c r="Y29" i="13" s="1"/>
  <c r="W18" i="13"/>
  <c r="Y18" i="13" s="1"/>
  <c r="W47" i="13"/>
  <c r="Y47" i="13" s="1"/>
  <c r="W16" i="15"/>
  <c r="Y16" i="15" s="1"/>
  <c r="W27" i="14"/>
  <c r="Y27" i="14" s="1"/>
  <c r="W16" i="14"/>
  <c r="Y16" i="14" s="1"/>
  <c r="W25" i="16"/>
  <c r="Y25" i="16" s="1"/>
  <c r="W18" i="16"/>
  <c r="Y18" i="16" s="1"/>
  <c r="V26" i="6"/>
  <c r="W20" i="6"/>
  <c r="Y20" i="6" s="1"/>
  <c r="W25" i="8"/>
  <c r="Y25" i="8" s="1"/>
  <c r="V22" i="8"/>
  <c r="W22" i="9"/>
  <c r="Y22" i="9" s="1"/>
  <c r="W27" i="10"/>
  <c r="Y27" i="10" s="1"/>
  <c r="W15" i="10"/>
  <c r="Y15" i="10" s="1"/>
  <c r="W27" i="7"/>
  <c r="Y27" i="7" s="1"/>
  <c r="W24" i="7"/>
  <c r="Y24" i="7" s="1"/>
  <c r="V16" i="7"/>
  <c r="V27" i="11"/>
  <c r="V19" i="11"/>
  <c r="V20" i="13"/>
  <c r="V17" i="13"/>
  <c r="W26" i="12"/>
  <c r="Y26" i="12" s="1"/>
  <c r="V39" i="12"/>
  <c r="W47" i="10"/>
  <c r="Y47" i="10" s="1"/>
  <c r="V49" i="8"/>
  <c r="V35" i="10"/>
  <c r="V32" i="13"/>
  <c r="W32" i="7"/>
  <c r="Y32" i="7" s="1"/>
  <c r="V31" i="14"/>
  <c r="V37" i="14"/>
  <c r="W45" i="6"/>
  <c r="Y45" i="6" s="1"/>
  <c r="W26" i="14"/>
  <c r="Y26" i="14" s="1"/>
  <c r="V20" i="9"/>
  <c r="V15" i="9"/>
  <c r="V26" i="11"/>
  <c r="V15" i="11"/>
  <c r="V25" i="15"/>
  <c r="V31" i="8"/>
  <c r="W21" i="8"/>
  <c r="Y21" i="8" s="1"/>
  <c r="V19" i="12"/>
  <c r="W33" i="12"/>
  <c r="Y33" i="12" s="1"/>
  <c r="W50" i="13"/>
  <c r="Y50" i="13" s="1"/>
  <c r="W24" i="11"/>
  <c r="Y24" i="11" s="1"/>
  <c r="V51" i="12"/>
  <c r="V34" i="11"/>
  <c r="W17" i="8"/>
  <c r="Y17" i="8" s="1"/>
  <c r="W21" i="7"/>
  <c r="Y21" i="7" s="1"/>
  <c r="W27" i="12"/>
  <c r="Y27" i="12" s="1"/>
  <c r="W20" i="15"/>
  <c r="Y20" i="15" s="1"/>
  <c r="W17" i="16"/>
  <c r="Y17" i="16" s="1"/>
  <c r="W16" i="13"/>
  <c r="Y16" i="13" s="1"/>
  <c r="W51" i="16"/>
  <c r="Y51" i="16" s="1"/>
  <c r="W83" i="16"/>
  <c r="Y83" i="16" s="1"/>
  <c r="W28" i="8"/>
  <c r="Y28" i="8" s="1"/>
  <c r="W27" i="9"/>
  <c r="Y27" i="9" s="1"/>
  <c r="W24" i="13"/>
  <c r="Y24" i="13" s="1"/>
  <c r="W23" i="12"/>
  <c r="Y23" i="12" s="1"/>
  <c r="V49" i="12"/>
  <c r="W52" i="15"/>
  <c r="Y52" i="15" s="1"/>
  <c r="W49" i="6"/>
  <c r="Y49" i="6" s="1"/>
  <c r="V52" i="9"/>
  <c r="W53" i="8"/>
  <c r="Y53" i="8" s="1"/>
  <c r="W24" i="15"/>
  <c r="Y24" i="15" s="1"/>
  <c r="W17" i="14"/>
  <c r="Y17" i="14" s="1"/>
  <c r="V27" i="8"/>
  <c r="W26" i="7"/>
  <c r="Y26" i="7" s="1"/>
  <c r="V21" i="12"/>
  <c r="V53" i="14"/>
  <c r="W48" i="13"/>
  <c r="Y48" i="13" s="1"/>
  <c r="V51" i="10"/>
  <c r="W26" i="16"/>
  <c r="Y26" i="16" s="1"/>
  <c r="V54" i="13"/>
  <c r="W83" i="10"/>
  <c r="Y83" i="10" s="1"/>
  <c r="V47" i="8"/>
  <c r="W19" i="16"/>
  <c r="Y19" i="16" s="1"/>
  <c r="W23" i="8"/>
  <c r="Y23" i="8" s="1"/>
  <c r="W20" i="9"/>
  <c r="Y20" i="9" s="1"/>
  <c r="V25" i="9"/>
  <c r="W17" i="7"/>
  <c r="Y17" i="7" s="1"/>
  <c r="W25" i="6"/>
  <c r="Y25" i="6" s="1"/>
  <c r="W54" i="7"/>
  <c r="Y54" i="7" s="1"/>
  <c r="V47" i="14"/>
  <c r="W23" i="15"/>
  <c r="Y23" i="15" s="1"/>
  <c r="W27" i="13"/>
  <c r="Y27" i="13" s="1"/>
  <c r="W22" i="6"/>
  <c r="Y22" i="6" s="1"/>
  <c r="W15" i="11"/>
  <c r="Y15" i="11" s="1"/>
  <c r="W30" i="8"/>
  <c r="Y30" i="8" s="1"/>
  <c r="V29" i="15"/>
  <c r="W39" i="10"/>
  <c r="Y39" i="10" s="1"/>
  <c r="V26" i="14"/>
  <c r="V16" i="10"/>
  <c r="W20" i="7"/>
  <c r="Y20" i="7" s="1"/>
  <c r="V48" i="7"/>
  <c r="V19" i="15"/>
  <c r="W15" i="9"/>
  <c r="Y15" i="9" s="1"/>
  <c r="W26" i="10"/>
  <c r="Y26" i="10" s="1"/>
  <c r="W31" i="14"/>
  <c r="Y31" i="14" s="1"/>
  <c r="W20" i="16"/>
  <c r="Y20" i="16" s="1"/>
  <c r="W24" i="10"/>
  <c r="Y24" i="10" s="1"/>
  <c r="W45" i="18"/>
  <c r="Y45" i="18" s="1"/>
  <c r="V21" i="18"/>
  <c r="W33" i="18"/>
  <c r="Y33" i="18" s="1"/>
  <c r="V39" i="18"/>
  <c r="W35" i="16"/>
  <c r="Y35" i="16" s="1"/>
  <c r="V23" i="10"/>
  <c r="V26" i="10"/>
  <c r="V15" i="12"/>
  <c r="V25" i="12"/>
  <c r="S10" i="9"/>
  <c r="V32" i="7"/>
  <c r="S10" i="13"/>
  <c r="W36" i="9"/>
  <c r="Y36" i="9" s="1"/>
  <c r="W34" i="11"/>
  <c r="Y34" i="11" s="1"/>
  <c r="F7" i="18"/>
  <c r="V46" i="10"/>
  <c r="V44" i="6"/>
  <c r="V43" i="13"/>
  <c r="V42" i="14"/>
  <c r="V41" i="9"/>
  <c r="V38" i="6"/>
  <c r="W31" i="13"/>
  <c r="Y31" i="13" s="1"/>
  <c r="W31" i="7"/>
  <c r="Y31" i="7" s="1"/>
  <c r="W51" i="11"/>
  <c r="Y51" i="11" s="1"/>
  <c r="V23" i="8"/>
  <c r="S10" i="16"/>
  <c r="V30" i="15"/>
  <c r="S10" i="10"/>
  <c r="S10" i="11"/>
  <c r="W26" i="6"/>
  <c r="Y26" i="6" s="1"/>
  <c r="V54" i="14"/>
  <c r="V36" i="14"/>
  <c r="S10" i="5"/>
  <c r="Q28" i="5" s="1"/>
  <c r="W28" i="15"/>
  <c r="Y28" i="15" s="1"/>
  <c r="V19" i="16"/>
  <c r="J51" i="8"/>
  <c r="K51" i="8" s="1"/>
  <c r="S10" i="18"/>
  <c r="V43" i="17"/>
  <c r="V42" i="12"/>
  <c r="AD42" i="12" s="1"/>
  <c r="V36" i="12"/>
  <c r="W34" i="14"/>
  <c r="Y34" i="14" s="1"/>
  <c r="W33" i="17"/>
  <c r="Y33" i="17" s="1"/>
  <c r="W35" i="10"/>
  <c r="Y35" i="10" s="1"/>
  <c r="V52" i="16"/>
  <c r="W15" i="13"/>
  <c r="Y15" i="13" s="1"/>
  <c r="V23" i="16"/>
  <c r="V28" i="10"/>
  <c r="V21" i="17"/>
  <c r="S10" i="7"/>
  <c r="S10" i="15"/>
  <c r="V24" i="17"/>
  <c r="V54" i="18"/>
  <c r="V48" i="18"/>
  <c r="V36" i="18"/>
  <c r="V30" i="18"/>
  <c r="V24" i="18"/>
  <c r="W48" i="16"/>
  <c r="Y48" i="16" s="1"/>
  <c r="W47" i="11"/>
  <c r="Y47" i="11" s="1"/>
  <c r="W45" i="8"/>
  <c r="Y45" i="8" s="1"/>
  <c r="W44" i="15"/>
  <c r="Y44" i="15" s="1"/>
  <c r="W44" i="9"/>
  <c r="Y44" i="9" s="1"/>
  <c r="V43" i="16"/>
  <c r="W43" i="10"/>
  <c r="Y43" i="10" s="1"/>
  <c r="W39" i="14"/>
  <c r="Y39" i="14" s="1"/>
  <c r="W33" i="14"/>
  <c r="Y33" i="14" s="1"/>
  <c r="W19" i="12"/>
  <c r="Y19" i="12" s="1"/>
  <c r="W50" i="6"/>
  <c r="Y50" i="6" s="1"/>
  <c r="J52" i="8"/>
  <c r="K52" i="8" s="1"/>
  <c r="S10" i="17"/>
  <c r="S10" i="4"/>
  <c r="W31" i="8"/>
  <c r="Y31" i="8" s="1"/>
  <c r="W27" i="17"/>
  <c r="Y27" i="17" s="1"/>
  <c r="V21" i="15"/>
  <c r="V27" i="18"/>
  <c r="V21" i="10"/>
  <c r="S10" i="12"/>
  <c r="V46" i="12"/>
  <c r="AD46" i="12" s="1"/>
  <c r="V44" i="8"/>
  <c r="V43" i="15"/>
  <c r="AD43" i="15" s="1"/>
  <c r="V42" i="16"/>
  <c r="AD42" i="16" s="1"/>
  <c r="V38" i="8"/>
  <c r="AD38" i="8" s="1"/>
  <c r="W39" i="17"/>
  <c r="Y39" i="17" s="1"/>
  <c r="V42" i="8"/>
  <c r="V19" i="7"/>
  <c r="S10" i="6"/>
  <c r="J48" i="8"/>
  <c r="K48" i="8" s="1"/>
  <c r="W83" i="6"/>
  <c r="Y83" i="6" s="1"/>
  <c r="V35" i="11"/>
  <c r="AD35" i="11" s="1"/>
  <c r="V34" i="6"/>
  <c r="V32" i="14"/>
  <c r="AD32" i="14" s="1"/>
  <c r="V30" i="16"/>
  <c r="AD30" i="16" s="1"/>
  <c r="V30" i="10"/>
  <c r="W29" i="16"/>
  <c r="Y29" i="16" s="1"/>
  <c r="W29" i="10"/>
  <c r="Y29" i="10" s="1"/>
  <c r="W21" i="11"/>
  <c r="Y21" i="11" s="1"/>
  <c r="V20" i="12"/>
  <c r="V52" i="17"/>
  <c r="W40" i="17"/>
  <c r="Y40" i="17" s="1"/>
  <c r="W34" i="17"/>
  <c r="Y34" i="17" s="1"/>
  <c r="V28" i="17"/>
  <c r="V16" i="17"/>
  <c r="V52" i="18"/>
  <c r="W83" i="11"/>
  <c r="Y83" i="11" s="1"/>
  <c r="W24" i="9"/>
  <c r="Y24" i="9" s="1"/>
  <c r="W18" i="10"/>
  <c r="Y18" i="10" s="1"/>
  <c r="V16" i="14"/>
  <c r="V44" i="17"/>
  <c r="W38" i="17"/>
  <c r="Y38" i="17" s="1"/>
  <c r="W32" i="17"/>
  <c r="Y32" i="17" s="1"/>
  <c r="W26" i="17"/>
  <c r="Y26" i="17" s="1"/>
  <c r="V20" i="17"/>
  <c r="V44" i="18"/>
  <c r="W32" i="18"/>
  <c r="Y32" i="18" s="1"/>
  <c r="W26" i="18"/>
  <c r="Y26" i="18" s="1"/>
  <c r="W46" i="15"/>
  <c r="Y46" i="15" s="1"/>
  <c r="V46" i="9"/>
  <c r="V45" i="16"/>
  <c r="W45" i="10"/>
  <c r="Y45" i="10" s="1"/>
  <c r="W44" i="11"/>
  <c r="Y44" i="11" s="1"/>
  <c r="W43" i="12"/>
  <c r="Y43" i="12" s="1"/>
  <c r="W43" i="6"/>
  <c r="Y43" i="6" s="1"/>
  <c r="W42" i="13"/>
  <c r="Y42" i="13" s="1"/>
  <c r="W48" i="17"/>
  <c r="Y48" i="17" s="1"/>
  <c r="W42" i="11"/>
  <c r="Y42" i="11" s="1"/>
  <c r="W37" i="16"/>
  <c r="Y37" i="16" s="1"/>
  <c r="V29" i="12"/>
  <c r="V23" i="6"/>
  <c r="V17" i="8"/>
  <c r="V29" i="11"/>
  <c r="V25" i="11"/>
  <c r="V17" i="11"/>
  <c r="V54" i="16"/>
  <c r="W53" i="11"/>
  <c r="Y53" i="11" s="1"/>
  <c r="W52" i="12"/>
  <c r="Y52" i="12" s="1"/>
  <c r="V29" i="8"/>
  <c r="V20" i="7"/>
  <c r="W27" i="15"/>
  <c r="Y27" i="15" s="1"/>
  <c r="V21" i="8"/>
  <c r="W26" i="13"/>
  <c r="Y26" i="13" s="1"/>
  <c r="W28" i="12"/>
  <c r="Y28" i="12" s="1"/>
  <c r="V22" i="15"/>
  <c r="R1" i="13"/>
  <c r="AD32" i="10"/>
  <c r="V19" i="10"/>
  <c r="V51" i="9"/>
  <c r="V46" i="15"/>
  <c r="W46" i="9"/>
  <c r="Y46" i="9" s="1"/>
  <c r="W20" i="12"/>
  <c r="Y20" i="12" s="1"/>
  <c r="V43" i="6"/>
  <c r="V42" i="13"/>
  <c r="W45" i="16"/>
  <c r="Y45" i="16" s="1"/>
  <c r="V83" i="9"/>
  <c r="V54" i="12"/>
  <c r="V54" i="6"/>
  <c r="V53" i="13"/>
  <c r="V53" i="7"/>
  <c r="V52" i="8"/>
  <c r="V50" i="16"/>
  <c r="AD50" i="16" s="1"/>
  <c r="V49" i="11"/>
  <c r="W43" i="11"/>
  <c r="Y43" i="11" s="1"/>
  <c r="V37" i="12"/>
  <c r="W37" i="6"/>
  <c r="Y37" i="6" s="1"/>
  <c r="W36" i="13"/>
  <c r="Y36" i="13" s="1"/>
  <c r="W40" i="15"/>
  <c r="Y40" i="15" s="1"/>
  <c r="W28" i="11"/>
  <c r="Y28" i="11" s="1"/>
  <c r="V47" i="13"/>
  <c r="V43" i="12"/>
  <c r="W22" i="16"/>
  <c r="Y22" i="16" s="1"/>
  <c r="V24" i="6"/>
  <c r="J48" i="9"/>
  <c r="K48" i="9" s="1"/>
  <c r="W39" i="16"/>
  <c r="Y39" i="16" s="1"/>
  <c r="V18" i="10"/>
  <c r="V44" i="11"/>
  <c r="V40" i="9"/>
  <c r="V48" i="11"/>
  <c r="V41" i="13"/>
  <c r="V41" i="7"/>
  <c r="W40" i="14"/>
  <c r="Y40" i="14" s="1"/>
  <c r="V40" i="8"/>
  <c r="V39" i="15"/>
  <c r="V48" i="12"/>
  <c r="J52" i="9"/>
  <c r="K52" i="9" s="1"/>
  <c r="V15" i="16"/>
  <c r="V25" i="14"/>
  <c r="J27" i="17"/>
  <c r="K27" i="17" s="1"/>
  <c r="W18" i="15"/>
  <c r="Y18" i="15" s="1"/>
  <c r="W52" i="6"/>
  <c r="Y52" i="6" s="1"/>
  <c r="W44" i="18"/>
  <c r="Y44" i="18" s="1"/>
  <c r="V26" i="9"/>
  <c r="V38" i="14"/>
  <c r="W27" i="8"/>
  <c r="Y27" i="8" s="1"/>
  <c r="J54" i="9"/>
  <c r="K54" i="9" s="1"/>
  <c r="W38" i="11"/>
  <c r="Y38" i="11" s="1"/>
  <c r="W44" i="17"/>
  <c r="Y44" i="17" s="1"/>
  <c r="V27" i="14"/>
  <c r="V45" i="10"/>
  <c r="V46" i="18"/>
  <c r="W40" i="18"/>
  <c r="Y40" i="18" s="1"/>
  <c r="V28" i="18"/>
  <c r="V22" i="18"/>
  <c r="W16" i="18"/>
  <c r="Y16" i="18" s="1"/>
  <c r="V28" i="14"/>
  <c r="W20" i="17"/>
  <c r="Y20" i="17" s="1"/>
  <c r="W17" i="13"/>
  <c r="Y17" i="13" s="1"/>
  <c r="W22" i="15"/>
  <c r="Y22" i="15" s="1"/>
  <c r="W22" i="8"/>
  <c r="Y22" i="8" s="1"/>
  <c r="W39" i="15"/>
  <c r="Y39" i="15" s="1"/>
  <c r="W40" i="8"/>
  <c r="Y40" i="8" s="1"/>
  <c r="W52" i="18"/>
  <c r="Y52" i="18" s="1"/>
  <c r="V24" i="9"/>
  <c r="V46" i="17"/>
  <c r="V40" i="17"/>
  <c r="W50" i="14"/>
  <c r="Y50" i="14" s="1"/>
  <c r="W50" i="8"/>
  <c r="Y50" i="8" s="1"/>
  <c r="W49" i="9"/>
  <c r="Y49" i="9" s="1"/>
  <c r="V48" i="16"/>
  <c r="W47" i="6"/>
  <c r="Y47" i="6" s="1"/>
  <c r="W27" i="11"/>
  <c r="Y27" i="11" s="1"/>
  <c r="V44" i="15"/>
  <c r="V26" i="16"/>
  <c r="W22" i="18"/>
  <c r="Y22" i="18" s="1"/>
  <c r="W43" i="16"/>
  <c r="Y43" i="16" s="1"/>
  <c r="V83" i="11"/>
  <c r="V54" i="15"/>
  <c r="V54" i="9"/>
  <c r="V31" i="13"/>
  <c r="W51" i="17"/>
  <c r="Y51" i="17" s="1"/>
  <c r="W34" i="16"/>
  <c r="Y34" i="16" s="1"/>
  <c r="V18" i="15"/>
  <c r="W46" i="18"/>
  <c r="Y46" i="18" s="1"/>
  <c r="V83" i="6"/>
  <c r="W15" i="6"/>
  <c r="Y15" i="6" s="1"/>
  <c r="V36" i="13"/>
  <c r="W16" i="7"/>
  <c r="Y16" i="7" s="1"/>
  <c r="W28" i="18"/>
  <c r="Y28" i="18" s="1"/>
  <c r="W28" i="17"/>
  <c r="Y28" i="17" s="1"/>
  <c r="V29" i="10"/>
  <c r="V24" i="7"/>
  <c r="V24" i="13"/>
  <c r="V33" i="10"/>
  <c r="W54" i="16"/>
  <c r="Y54" i="16" s="1"/>
  <c r="V22" i="13"/>
  <c r="V23" i="13"/>
  <c r="AD23" i="13" s="1"/>
  <c r="V37" i="6"/>
  <c r="W37" i="12"/>
  <c r="Y37" i="12" s="1"/>
  <c r="V49" i="7"/>
  <c r="W45" i="12"/>
  <c r="Y45" i="12" s="1"/>
  <c r="V41" i="11"/>
  <c r="V39" i="7"/>
  <c r="AD39" i="7" s="1"/>
  <c r="V35" i="13"/>
  <c r="V35" i="7"/>
  <c r="AD35" i="7" s="1"/>
  <c r="W41" i="13"/>
  <c r="Y41" i="13" s="1"/>
  <c r="V22" i="9"/>
  <c r="V21" i="13"/>
  <c r="W19" i="17"/>
  <c r="Y19" i="17" s="1"/>
  <c r="V37" i="18"/>
  <c r="V45" i="11"/>
  <c r="W35" i="6"/>
  <c r="Y35" i="6" s="1"/>
  <c r="V16" i="16"/>
  <c r="W29" i="14"/>
  <c r="Y29" i="14" s="1"/>
  <c r="V15" i="10"/>
  <c r="V44" i="9"/>
  <c r="W32" i="9"/>
  <c r="Y32" i="9" s="1"/>
  <c r="V45" i="8"/>
  <c r="V19" i="6"/>
  <c r="V17" i="15"/>
  <c r="V42" i="17"/>
  <c r="V36" i="17"/>
  <c r="V83" i="8"/>
  <c r="W40" i="10"/>
  <c r="Y40" i="10" s="1"/>
  <c r="W39" i="11"/>
  <c r="Y39" i="11" s="1"/>
  <c r="W37" i="8"/>
  <c r="Y37" i="8" s="1"/>
  <c r="W20" i="13"/>
  <c r="Y20" i="13" s="1"/>
  <c r="W41" i="7"/>
  <c r="Y41" i="7" s="1"/>
  <c r="W16" i="17"/>
  <c r="Y16" i="17" s="1"/>
  <c r="V29" i="6"/>
  <c r="V27" i="6"/>
  <c r="V19" i="8"/>
  <c r="V29" i="7"/>
  <c r="V29" i="13"/>
  <c r="V33" i="7"/>
  <c r="W19" i="11"/>
  <c r="Y19" i="11" s="1"/>
  <c r="V28" i="7"/>
  <c r="V27" i="7"/>
  <c r="V42" i="7"/>
  <c r="V41" i="14"/>
  <c r="W45" i="17"/>
  <c r="Y45" i="17" s="1"/>
  <c r="V29" i="16"/>
  <c r="V18" i="16"/>
  <c r="V18" i="8"/>
  <c r="V29" i="9"/>
  <c r="V17" i="10"/>
  <c r="V46" i="14"/>
  <c r="V46" i="8"/>
  <c r="AD46" i="8" s="1"/>
  <c r="V53" i="10"/>
  <c r="W53" i="10"/>
  <c r="Y53" i="10" s="1"/>
  <c r="W23" i="9"/>
  <c r="Y23" i="9" s="1"/>
  <c r="V23" i="9"/>
  <c r="W16" i="9"/>
  <c r="Y16" i="9" s="1"/>
  <c r="V16" i="9"/>
  <c r="V47" i="12"/>
  <c r="W47" i="12"/>
  <c r="Y47" i="12" s="1"/>
  <c r="W46" i="13"/>
  <c r="Y46" i="13" s="1"/>
  <c r="V46" i="13"/>
  <c r="V46" i="7"/>
  <c r="W46" i="7"/>
  <c r="Y46" i="7" s="1"/>
  <c r="V45" i="14"/>
  <c r="W45" i="14"/>
  <c r="Y45" i="14" s="1"/>
  <c r="W17" i="9"/>
  <c r="Y17" i="9" s="1"/>
  <c r="V17" i="9"/>
  <c r="W26" i="8"/>
  <c r="Y26" i="8" s="1"/>
  <c r="V26" i="8"/>
  <c r="W53" i="16"/>
  <c r="Y53" i="16" s="1"/>
  <c r="V53" i="16"/>
  <c r="W52" i="11"/>
  <c r="Y52" i="11" s="1"/>
  <c r="V52" i="11"/>
  <c r="V32" i="12"/>
  <c r="W32" i="12"/>
  <c r="Y32" i="12" s="1"/>
  <c r="V24" i="16"/>
  <c r="W24" i="16"/>
  <c r="Y24" i="16" s="1"/>
  <c r="V21" i="16"/>
  <c r="W21" i="16"/>
  <c r="Y21" i="16" s="1"/>
  <c r="R84" i="16"/>
  <c r="W24" i="8"/>
  <c r="Y24" i="8" s="1"/>
  <c r="V24" i="8"/>
  <c r="W30" i="14"/>
  <c r="Y30" i="14" s="1"/>
  <c r="V28" i="6"/>
  <c r="W28" i="6"/>
  <c r="Y28" i="6" s="1"/>
  <c r="W54" i="9"/>
  <c r="Y54" i="9" s="1"/>
  <c r="W20" i="18"/>
  <c r="Y20" i="18" s="1"/>
  <c r="V20" i="18"/>
  <c r="W83" i="4"/>
  <c r="Y83" i="4" s="1"/>
  <c r="V83" i="4"/>
  <c r="V34" i="14"/>
  <c r="V25" i="17"/>
  <c r="W25" i="17"/>
  <c r="Y25" i="17" s="1"/>
  <c r="W49" i="18"/>
  <c r="Y49" i="18" s="1"/>
  <c r="V49" i="18"/>
  <c r="W43" i="18"/>
  <c r="Y43" i="18" s="1"/>
  <c r="V43" i="18"/>
  <c r="V31" i="18"/>
  <c r="W31" i="18"/>
  <c r="Y31" i="18" s="1"/>
  <c r="R84" i="13"/>
  <c r="W19" i="13"/>
  <c r="Y19" i="13" s="1"/>
  <c r="V19" i="13"/>
  <c r="V18" i="12"/>
  <c r="W18" i="12"/>
  <c r="Y18" i="12" s="1"/>
  <c r="W17" i="15"/>
  <c r="Y17" i="15" s="1"/>
  <c r="W37" i="17"/>
  <c r="Y37" i="17" s="1"/>
  <c r="V37" i="17"/>
  <c r="V37" i="9"/>
  <c r="W37" i="9"/>
  <c r="Y37" i="9" s="1"/>
  <c r="V36" i="16"/>
  <c r="W36" i="16"/>
  <c r="Y36" i="16" s="1"/>
  <c r="V20" i="11"/>
  <c r="W20" i="11"/>
  <c r="Y20" i="11" s="1"/>
  <c r="Q84" i="11"/>
  <c r="V22" i="11"/>
  <c r="W22" i="11"/>
  <c r="Y22" i="11" s="1"/>
  <c r="V38" i="13"/>
  <c r="W38" i="13"/>
  <c r="Y38" i="13" s="1"/>
  <c r="W38" i="7"/>
  <c r="Y38" i="7" s="1"/>
  <c r="V38" i="7"/>
  <c r="V40" i="10"/>
  <c r="W41" i="8"/>
  <c r="Y41" i="8" s="1"/>
  <c r="V41" i="8"/>
  <c r="W20" i="8"/>
  <c r="Y20" i="8" s="1"/>
  <c r="R84" i="8"/>
  <c r="V20" i="8"/>
  <c r="V51" i="13"/>
  <c r="W51" i="13"/>
  <c r="Y51" i="13" s="1"/>
  <c r="V25" i="7"/>
  <c r="W25" i="7"/>
  <c r="Y25" i="7" s="1"/>
  <c r="V18" i="7"/>
  <c r="W18" i="7"/>
  <c r="Y18" i="7" s="1"/>
  <c r="V44" i="16"/>
  <c r="W44" i="16"/>
  <c r="Y44" i="16" s="1"/>
  <c r="V44" i="10"/>
  <c r="W44" i="10"/>
  <c r="Y44" i="10" s="1"/>
  <c r="V29" i="14"/>
  <c r="V27" i="16"/>
  <c r="V16" i="6"/>
  <c r="V18" i="9"/>
  <c r="W48" i="11"/>
  <c r="Y48" i="11" s="1"/>
  <c r="V48" i="17"/>
  <c r="W83" i="15"/>
  <c r="Y83" i="15" s="1"/>
  <c r="W54" i="15"/>
  <c r="Y54" i="15" s="1"/>
  <c r="V50" i="14"/>
  <c r="V50" i="8"/>
  <c r="V49" i="9"/>
  <c r="V43" i="11"/>
  <c r="V39" i="11"/>
  <c r="V30" i="14"/>
  <c r="V27" i="12"/>
  <c r="V42" i="18"/>
  <c r="V47" i="11"/>
  <c r="V45" i="13"/>
  <c r="AD45" i="13" s="1"/>
  <c r="V42" i="6"/>
  <c r="V38" i="12"/>
  <c r="V33" i="9"/>
  <c r="AD33" i="9" s="1"/>
  <c r="V27" i="10"/>
  <c r="V20" i="10"/>
  <c r="V45" i="7"/>
  <c r="V44" i="14"/>
  <c r="AD44" i="14" s="1"/>
  <c r="V37" i="7"/>
  <c r="V18" i="6"/>
  <c r="V25" i="10"/>
  <c r="V25" i="16"/>
  <c r="V83" i="7"/>
  <c r="AD83" i="7" s="1"/>
  <c r="V48" i="14"/>
  <c r="V48" i="8"/>
  <c r="V47" i="15"/>
  <c r="V42" i="10"/>
  <c r="V38" i="10"/>
  <c r="V35" i="15"/>
  <c r="V33" i="13"/>
  <c r="AD33" i="13" s="1"/>
  <c r="Q84" i="13"/>
  <c r="V24" i="12"/>
  <c r="V27" i="15"/>
  <c r="V24" i="11"/>
  <c r="V18" i="11"/>
  <c r="W52" i="7"/>
  <c r="Y52" i="7" s="1"/>
  <c r="V44" i="12"/>
  <c r="V40" i="12"/>
  <c r="V37" i="11"/>
  <c r="V32" i="8"/>
  <c r="V28" i="16"/>
  <c r="V20" i="6"/>
  <c r="V25" i="8"/>
  <c r="R84" i="9"/>
  <c r="V19" i="9"/>
  <c r="V16" i="12"/>
  <c r="V32" i="17"/>
  <c r="V26" i="17"/>
  <c r="V50" i="18"/>
  <c r="V32" i="18"/>
  <c r="V26" i="18"/>
  <c r="W51" i="8"/>
  <c r="Y51" i="8" s="1"/>
  <c r="V48" i="6"/>
  <c r="V41" i="15"/>
  <c r="V37" i="10"/>
  <c r="V26" i="13"/>
  <c r="V26" i="12"/>
  <c r="V52" i="12"/>
  <c r="V28" i="13"/>
  <c r="V28" i="12"/>
  <c r="V47" i="6"/>
  <c r="W44" i="7"/>
  <c r="Y44" i="7" s="1"/>
  <c r="V42" i="11"/>
  <c r="V34" i="17"/>
  <c r="V52" i="6"/>
  <c r="V35" i="9"/>
  <c r="Q84" i="7"/>
  <c r="V40" i="14"/>
  <c r="W37" i="15"/>
  <c r="Y37" i="15" s="1"/>
  <c r="V22" i="7"/>
  <c r="V18" i="13"/>
  <c r="W36" i="11"/>
  <c r="Y36" i="11" s="1"/>
  <c r="V21" i="11"/>
  <c r="V38" i="17"/>
  <c r="V18" i="18"/>
  <c r="W46" i="11"/>
  <c r="Y46" i="11" s="1"/>
  <c r="V35" i="12"/>
  <c r="V31" i="9"/>
  <c r="AD31" i="9" s="1"/>
  <c r="V40" i="18"/>
  <c r="V83" i="13"/>
  <c r="V37" i="13"/>
  <c r="V15" i="6"/>
  <c r="W42" i="7"/>
  <c r="Y42" i="7" s="1"/>
  <c r="W34" i="13"/>
  <c r="V53" i="11"/>
  <c r="V50" i="12"/>
  <c r="V40" i="6"/>
  <c r="AD40" i="6" s="1"/>
  <c r="V26" i="7"/>
  <c r="V22" i="12"/>
  <c r="V30" i="17"/>
  <c r="V16" i="18"/>
  <c r="W40" i="11"/>
  <c r="Y40" i="11" s="1"/>
  <c r="W38" i="15"/>
  <c r="Y38" i="15" s="1"/>
  <c r="J48" i="10"/>
  <c r="K48" i="10" s="1"/>
  <c r="J27" i="8"/>
  <c r="K27" i="8" s="1"/>
  <c r="J48" i="7"/>
  <c r="K48" i="7" s="1"/>
  <c r="J22" i="7"/>
  <c r="K22" i="7" s="1"/>
  <c r="J51" i="7"/>
  <c r="K51" i="7" s="1"/>
  <c r="J40" i="15"/>
  <c r="K40" i="15" s="1"/>
  <c r="J18" i="14"/>
  <c r="K18" i="14" s="1"/>
  <c r="J27" i="6"/>
  <c r="K27" i="6" s="1"/>
  <c r="J33" i="17"/>
  <c r="K33" i="17" s="1"/>
  <c r="J37" i="16"/>
  <c r="K37" i="16" s="1"/>
  <c r="J43" i="16"/>
  <c r="K43" i="16" s="1"/>
  <c r="J52" i="4"/>
  <c r="K52" i="4" s="1"/>
  <c r="J28" i="11"/>
  <c r="K28" i="11" s="1"/>
  <c r="J50" i="9"/>
  <c r="K50" i="9" s="1"/>
  <c r="J25" i="13"/>
  <c r="K25" i="13" s="1"/>
  <c r="J31" i="15"/>
  <c r="K31" i="15" s="1"/>
  <c r="J52" i="13"/>
  <c r="K52" i="13" s="1"/>
  <c r="J26" i="4"/>
  <c r="K26" i="4" s="1"/>
  <c r="J20" i="16"/>
  <c r="K20" i="16" s="1"/>
  <c r="J54" i="13"/>
  <c r="K54" i="13" s="1"/>
  <c r="J19" i="10"/>
  <c r="K19" i="10" s="1"/>
  <c r="J30" i="10"/>
  <c r="K30" i="10" s="1"/>
  <c r="J46" i="15"/>
  <c r="K46" i="15" s="1"/>
  <c r="J21" i="6"/>
  <c r="K21" i="6" s="1"/>
  <c r="J45" i="13"/>
  <c r="K45" i="13" s="1"/>
  <c r="J30" i="11"/>
  <c r="K30" i="11" s="1"/>
  <c r="J20" i="14"/>
  <c r="K20" i="14" s="1"/>
  <c r="J49" i="15"/>
  <c r="K49" i="15" s="1"/>
  <c r="J51" i="17"/>
  <c r="K51" i="17" s="1"/>
  <c r="J24" i="9"/>
  <c r="K24" i="9" s="1"/>
  <c r="J47" i="10"/>
  <c r="K47" i="10" s="1"/>
  <c r="J44" i="9"/>
  <c r="K44" i="9" s="1"/>
  <c r="J83" i="5"/>
  <c r="K83" i="5" s="1"/>
  <c r="J43" i="9"/>
  <c r="K43" i="9" s="1"/>
  <c r="J16" i="8"/>
  <c r="K16" i="8" s="1"/>
  <c r="J33" i="16"/>
  <c r="K33" i="16" s="1"/>
  <c r="J53" i="5"/>
  <c r="K53" i="5" s="1"/>
  <c r="J51" i="13"/>
  <c r="K51" i="13" s="1"/>
  <c r="J33" i="9"/>
  <c r="K33" i="9" s="1"/>
  <c r="J43" i="10"/>
  <c r="K43" i="10" s="1"/>
  <c r="J28" i="6"/>
  <c r="K28" i="6" s="1"/>
  <c r="J43" i="13"/>
  <c r="K43" i="13" s="1"/>
  <c r="J31" i="4"/>
  <c r="K31" i="4" s="1"/>
  <c r="J49" i="9"/>
  <c r="K49" i="9" s="1"/>
  <c r="J31" i="17"/>
  <c r="K31" i="17" s="1"/>
  <c r="J29" i="6"/>
  <c r="K29" i="6" s="1"/>
  <c r="J54" i="12"/>
  <c r="K54" i="12" s="1"/>
  <c r="J35" i="12"/>
  <c r="K35" i="12" s="1"/>
  <c r="J17" i="16"/>
  <c r="K17" i="16" s="1"/>
  <c r="J45" i="5"/>
  <c r="K45" i="5" s="1"/>
  <c r="J50" i="15"/>
  <c r="K50" i="15" s="1"/>
  <c r="J83" i="4"/>
  <c r="K83" i="4" s="1"/>
  <c r="J45" i="6"/>
  <c r="K45" i="6" s="1"/>
  <c r="J42" i="10"/>
  <c r="K42" i="10" s="1"/>
  <c r="J31" i="7"/>
  <c r="K31" i="7" s="1"/>
  <c r="J36" i="8"/>
  <c r="K36" i="8" s="1"/>
  <c r="J49" i="8"/>
  <c r="K49" i="8" s="1"/>
  <c r="J44" i="11"/>
  <c r="K44" i="11" s="1"/>
  <c r="J28" i="5"/>
  <c r="K28" i="5" s="1"/>
  <c r="J53" i="12"/>
  <c r="K53" i="12" s="1"/>
  <c r="J48" i="12"/>
  <c r="K48" i="12" s="1"/>
  <c r="J40" i="12"/>
  <c r="K40" i="12" s="1"/>
  <c r="J19" i="9"/>
  <c r="K19" i="9" s="1"/>
  <c r="J42" i="15"/>
  <c r="K42" i="15" s="1"/>
  <c r="J52" i="17"/>
  <c r="K52" i="17" s="1"/>
  <c r="J51" i="16"/>
  <c r="K51" i="16" s="1"/>
  <c r="J35" i="14"/>
  <c r="K35" i="14" s="1"/>
  <c r="J44" i="14"/>
  <c r="K44" i="14" s="1"/>
  <c r="J51" i="12"/>
  <c r="K51" i="12" s="1"/>
  <c r="J40" i="10"/>
  <c r="K40" i="10" s="1"/>
  <c r="J50" i="10"/>
  <c r="K50" i="10" s="1"/>
  <c r="J47" i="8"/>
  <c r="K47" i="8" s="1"/>
  <c r="J35" i="8"/>
  <c r="K35" i="8" s="1"/>
  <c r="J41" i="13"/>
  <c r="K41" i="13" s="1"/>
  <c r="J47" i="15"/>
  <c r="K47" i="15" s="1"/>
  <c r="J52" i="12"/>
  <c r="K52" i="12" s="1"/>
  <c r="J50" i="12"/>
  <c r="K50" i="12" s="1"/>
  <c r="J52" i="5"/>
  <c r="K52" i="5" s="1"/>
  <c r="J34" i="16"/>
  <c r="K34" i="16" s="1"/>
  <c r="J33" i="14"/>
  <c r="K33" i="14" s="1"/>
  <c r="J18" i="4"/>
  <c r="K18" i="4" s="1"/>
  <c r="J46" i="9"/>
  <c r="K46" i="9" s="1"/>
  <c r="J22" i="11"/>
  <c r="K22" i="11" s="1"/>
  <c r="J38" i="6"/>
  <c r="K38" i="6" s="1"/>
  <c r="J40" i="6"/>
  <c r="K40" i="6" s="1"/>
  <c r="J47" i="6"/>
  <c r="K47" i="6" s="1"/>
  <c r="J36" i="6"/>
  <c r="K36" i="6" s="1"/>
  <c r="J45" i="15"/>
  <c r="K45" i="15" s="1"/>
  <c r="J48" i="13"/>
  <c r="K48" i="13" s="1"/>
  <c r="V83" i="17"/>
  <c r="W83" i="17"/>
  <c r="Y83" i="17" s="1"/>
  <c r="V38" i="18"/>
  <c r="W38" i="18"/>
  <c r="Y38" i="18" s="1"/>
  <c r="V34" i="18"/>
  <c r="R84" i="18"/>
  <c r="W34" i="18"/>
  <c r="Y34" i="18" s="1"/>
  <c r="V54" i="10"/>
  <c r="W54" i="10"/>
  <c r="Y54" i="10" s="1"/>
  <c r="V45" i="9"/>
  <c r="W45" i="9"/>
  <c r="Y45" i="9" s="1"/>
  <c r="V40" i="16"/>
  <c r="W40" i="16"/>
  <c r="Y40" i="16" s="1"/>
  <c r="W33" i="6"/>
  <c r="Y33" i="6" s="1"/>
  <c r="V33" i="6"/>
  <c r="W32" i="6"/>
  <c r="Y32" i="6" s="1"/>
  <c r="R84" i="6"/>
  <c r="V31" i="10"/>
  <c r="W31" i="10"/>
  <c r="Y31" i="10" s="1"/>
  <c r="R84" i="10"/>
  <c r="W30" i="12"/>
  <c r="Y30" i="12" s="1"/>
  <c r="R84" i="12"/>
  <c r="W30" i="9"/>
  <c r="Y30" i="9" s="1"/>
  <c r="V30" i="9"/>
  <c r="Q84" i="9"/>
  <c r="V15" i="17"/>
  <c r="R84" i="17"/>
  <c r="W15" i="17"/>
  <c r="J39" i="18"/>
  <c r="K39" i="18" s="1"/>
  <c r="W42" i="6"/>
  <c r="Y42" i="6" s="1"/>
  <c r="V54" i="17"/>
  <c r="W54" i="17"/>
  <c r="Y54" i="17" s="1"/>
  <c r="W41" i="17"/>
  <c r="Y41" i="17" s="1"/>
  <c r="V41" i="17"/>
  <c r="W25" i="18"/>
  <c r="Y25" i="18" s="1"/>
  <c r="V25" i="18"/>
  <c r="V51" i="7"/>
  <c r="W51" i="7"/>
  <c r="Y51" i="7" s="1"/>
  <c r="V46" i="16"/>
  <c r="W46" i="16"/>
  <c r="Y46" i="16" s="1"/>
  <c r="V83" i="15"/>
  <c r="W15" i="18"/>
  <c r="Q84" i="18"/>
  <c r="V15" i="18"/>
  <c r="J19" i="18"/>
  <c r="K19" i="18" s="1"/>
  <c r="J46" i="18"/>
  <c r="K46" i="18" s="1"/>
  <c r="J36" i="18"/>
  <c r="K36" i="18" s="1"/>
  <c r="J30" i="18"/>
  <c r="K30" i="18" s="1"/>
  <c r="J37" i="18"/>
  <c r="K37" i="18" s="1"/>
  <c r="J34" i="18"/>
  <c r="K34" i="18" s="1"/>
  <c r="J38" i="18"/>
  <c r="K38" i="18" s="1"/>
  <c r="J32" i="18"/>
  <c r="K32" i="18" s="1"/>
  <c r="J27" i="18"/>
  <c r="K27" i="18" s="1"/>
  <c r="J53" i="18"/>
  <c r="K53" i="18" s="1"/>
  <c r="J18" i="18"/>
  <c r="K18" i="18" s="1"/>
  <c r="J52" i="18"/>
  <c r="K52" i="18" s="1"/>
  <c r="J28" i="18"/>
  <c r="K28" i="18" s="1"/>
  <c r="V50" i="17"/>
  <c r="W50" i="17"/>
  <c r="Y50" i="17" s="1"/>
  <c r="V31" i="17"/>
  <c r="W31" i="17"/>
  <c r="Y31" i="17" s="1"/>
  <c r="V22" i="17"/>
  <c r="Q84" i="17"/>
  <c r="W22" i="17"/>
  <c r="Y22" i="17" s="1"/>
  <c r="V18" i="17"/>
  <c r="W18" i="17"/>
  <c r="Y18" i="17" s="1"/>
  <c r="V47" i="18"/>
  <c r="W47" i="18"/>
  <c r="Y47" i="18" s="1"/>
  <c r="V52" i="14"/>
  <c r="W52" i="14"/>
  <c r="V49" i="15"/>
  <c r="W49" i="15"/>
  <c r="Y49" i="15" s="1"/>
  <c r="V48" i="10"/>
  <c r="W48" i="10"/>
  <c r="Y48" i="10" s="1"/>
  <c r="V39" i="9"/>
  <c r="W39" i="9"/>
  <c r="Y39" i="9" s="1"/>
  <c r="V37" i="15"/>
  <c r="Q84" i="15"/>
  <c r="V36" i="8"/>
  <c r="W36" i="8"/>
  <c r="Y36" i="8" s="1"/>
  <c r="Q84" i="6"/>
  <c r="V36" i="6"/>
  <c r="W36" i="6"/>
  <c r="Y36" i="6" s="1"/>
  <c r="V34" i="12"/>
  <c r="W34" i="12"/>
  <c r="Y34" i="12" s="1"/>
  <c r="V34" i="10"/>
  <c r="W34" i="10"/>
  <c r="Y34" i="10" s="1"/>
  <c r="W34" i="8"/>
  <c r="Y34" i="8" s="1"/>
  <c r="V34" i="8"/>
  <c r="W33" i="11"/>
  <c r="R84" i="11"/>
  <c r="W33" i="8"/>
  <c r="Y33" i="8" s="1"/>
  <c r="V33" i="8"/>
  <c r="V31" i="15"/>
  <c r="W31" i="15"/>
  <c r="Y31" i="15" s="1"/>
  <c r="W31" i="12"/>
  <c r="Y31" i="12" s="1"/>
  <c r="V31" i="12"/>
  <c r="Q84" i="12"/>
  <c r="W30" i="7"/>
  <c r="Y30" i="7" s="1"/>
  <c r="V30" i="7"/>
  <c r="R84" i="7"/>
  <c r="Q84" i="8"/>
  <c r="R84" i="15"/>
  <c r="Q84" i="16"/>
  <c r="V23" i="11"/>
  <c r="Q84" i="10"/>
  <c r="V33" i="11"/>
  <c r="V32" i="6"/>
  <c r="V30" i="12"/>
  <c r="V83" i="5"/>
  <c r="V53" i="9"/>
  <c r="V51" i="15"/>
  <c r="V50" i="10"/>
  <c r="V47" i="9"/>
  <c r="V46" i="6"/>
  <c r="V32" i="16"/>
  <c r="V31" i="7"/>
  <c r="E77" i="3" l="1"/>
  <c r="T13" i="29"/>
  <c r="AB13" i="29" s="1"/>
  <c r="V24" i="14"/>
  <c r="T11" i="24"/>
  <c r="AB11" i="24" s="1"/>
  <c r="W21" i="14"/>
  <c r="Y21" i="14" s="1"/>
  <c r="AD21" i="14" s="1"/>
  <c r="U14" i="29"/>
  <c r="W14" i="29" s="1"/>
  <c r="U12" i="21"/>
  <c r="W12" i="21" s="1"/>
  <c r="U15" i="30"/>
  <c r="W15" i="30" s="1"/>
  <c r="V23" i="14"/>
  <c r="AD23" i="14" s="1"/>
  <c r="W20" i="14"/>
  <c r="Y20" i="14" s="1"/>
  <c r="W15" i="14"/>
  <c r="Y15" i="14" s="1"/>
  <c r="W22" i="14"/>
  <c r="Y22" i="14" s="1"/>
  <c r="T12" i="24"/>
  <c r="AB12" i="24" s="1"/>
  <c r="U14" i="20"/>
  <c r="W14" i="20" s="1"/>
  <c r="U16" i="29"/>
  <c r="W16" i="29" s="1"/>
  <c r="U12" i="23"/>
  <c r="W12" i="23" s="1"/>
  <c r="T15" i="28"/>
  <c r="AB15" i="28" s="1"/>
  <c r="T8" i="28"/>
  <c r="AB8" i="28" s="1"/>
  <c r="T8" i="21"/>
  <c r="AB8" i="21" s="1"/>
  <c r="U8" i="25"/>
  <c r="W18" i="14"/>
  <c r="Y18" i="14" s="1"/>
  <c r="V19" i="14"/>
  <c r="V18" i="14"/>
  <c r="R84" i="14"/>
  <c r="V15" i="14"/>
  <c r="Q84" i="14"/>
  <c r="W19" i="14"/>
  <c r="Y19" i="14" s="1"/>
  <c r="H28" i="35"/>
  <c r="AB13" i="20"/>
  <c r="U27" i="19"/>
  <c r="W27" i="19" s="1"/>
  <c r="K29" i="3" s="1"/>
  <c r="T27" i="19"/>
  <c r="AB27" i="19" s="1"/>
  <c r="L29" i="3" s="1"/>
  <c r="Q34" i="22"/>
  <c r="W7" i="31"/>
  <c r="T7" i="24"/>
  <c r="Q34" i="24"/>
  <c r="AB29" i="19"/>
  <c r="L31" i="3" s="1"/>
  <c r="T7" i="30"/>
  <c r="AB7" i="30" s="1"/>
  <c r="Q34" i="30"/>
  <c r="U7" i="25"/>
  <c r="Q34" i="25"/>
  <c r="U7" i="27"/>
  <c r="AB7" i="27" s="1"/>
  <c r="Q34" i="27"/>
  <c r="AB9" i="19"/>
  <c r="AB11" i="19"/>
  <c r="Q34" i="21"/>
  <c r="U7" i="26"/>
  <c r="Q34" i="26"/>
  <c r="Q34" i="28"/>
  <c r="AB30" i="19"/>
  <c r="L32" i="3" s="1"/>
  <c r="T7" i="31"/>
  <c r="Q34" i="31"/>
  <c r="U7" i="23"/>
  <c r="Q34" i="23"/>
  <c r="Q34" i="29"/>
  <c r="Q34" i="20"/>
  <c r="W10" i="20"/>
  <c r="T7" i="19"/>
  <c r="Q34" i="19"/>
  <c r="Q33" i="21"/>
  <c r="U32" i="19"/>
  <c r="W32" i="19" s="1"/>
  <c r="U31" i="19"/>
  <c r="W31" i="19" s="1"/>
  <c r="K33" i="3" s="1"/>
  <c r="U28" i="19"/>
  <c r="W28" i="19" s="1"/>
  <c r="K30" i="3" s="1"/>
  <c r="AB10" i="20"/>
  <c r="Q33" i="28"/>
  <c r="AB16" i="29"/>
  <c r="T12" i="31"/>
  <c r="AB12" i="31" s="1"/>
  <c r="U11" i="31"/>
  <c r="W11" i="31" s="1"/>
  <c r="T7" i="21"/>
  <c r="AB7" i="21" s="1"/>
  <c r="U14" i="25"/>
  <c r="W14" i="25" s="1"/>
  <c r="U7" i="21"/>
  <c r="U15" i="24"/>
  <c r="W15" i="24" s="1"/>
  <c r="AB14" i="21"/>
  <c r="U16" i="30"/>
  <c r="AB11" i="29"/>
  <c r="AB15" i="23"/>
  <c r="U7" i="29"/>
  <c r="T7" i="29"/>
  <c r="AB12" i="23"/>
  <c r="U11" i="26"/>
  <c r="AB14" i="26"/>
  <c r="AB16" i="27"/>
  <c r="U16" i="28"/>
  <c r="W16" i="28" s="1"/>
  <c r="T10" i="25"/>
  <c r="T16" i="22"/>
  <c r="AB16" i="22" s="1"/>
  <c r="T11" i="20"/>
  <c r="U11" i="20"/>
  <c r="W11" i="20" s="1"/>
  <c r="T15" i="21"/>
  <c r="AB15" i="21" s="1"/>
  <c r="T15" i="29"/>
  <c r="T16" i="24"/>
  <c r="AB16" i="24" s="1"/>
  <c r="T7" i="23"/>
  <c r="U14" i="28"/>
  <c r="W14" i="28" s="1"/>
  <c r="U12" i="26"/>
  <c r="W12" i="26" s="1"/>
  <c r="Q33" i="22"/>
  <c r="AB14" i="20"/>
  <c r="U16" i="23"/>
  <c r="W16" i="23" s="1"/>
  <c r="AB9" i="28"/>
  <c r="U8" i="20"/>
  <c r="AB8" i="20" s="1"/>
  <c r="AB10" i="24"/>
  <c r="T14" i="24"/>
  <c r="AB14" i="24" s="1"/>
  <c r="AB12" i="30"/>
  <c r="T7" i="26"/>
  <c r="T9" i="30"/>
  <c r="AB9" i="30" s="1"/>
  <c r="U9" i="24"/>
  <c r="W9" i="24" s="1"/>
  <c r="T9" i="24"/>
  <c r="T33" i="24" s="1"/>
  <c r="N37" i="24" s="1"/>
  <c r="Q33" i="24"/>
  <c r="T11" i="28"/>
  <c r="U11" i="28"/>
  <c r="W11" i="28" s="1"/>
  <c r="U9" i="25"/>
  <c r="AB9" i="25" s="1"/>
  <c r="T16" i="20"/>
  <c r="AB16" i="20" s="1"/>
  <c r="T7" i="25"/>
  <c r="U15" i="25"/>
  <c r="W15" i="25" s="1"/>
  <c r="T15" i="25"/>
  <c r="AB14" i="29"/>
  <c r="U12" i="25"/>
  <c r="W12" i="25" s="1"/>
  <c r="AB13" i="31"/>
  <c r="U16" i="26"/>
  <c r="W16" i="26" s="1"/>
  <c r="T16" i="26"/>
  <c r="AB7" i="20"/>
  <c r="AD49" i="16"/>
  <c r="AD46" i="14"/>
  <c r="AD35" i="17"/>
  <c r="Q25" i="5"/>
  <c r="Q33" i="5"/>
  <c r="Q30" i="5"/>
  <c r="Q21" i="5"/>
  <c r="Q18" i="5"/>
  <c r="Q48" i="5"/>
  <c r="Q44" i="5"/>
  <c r="Q41" i="5"/>
  <c r="Q36" i="5"/>
  <c r="Q32" i="5"/>
  <c r="Q29" i="5"/>
  <c r="Q24" i="5"/>
  <c r="Q20" i="5"/>
  <c r="Q17" i="5"/>
  <c r="Q47" i="5"/>
  <c r="Q43" i="5"/>
  <c r="Q40" i="5"/>
  <c r="Q35" i="5"/>
  <c r="Q31" i="5"/>
  <c r="R24" i="5"/>
  <c r="R36" i="5"/>
  <c r="R48" i="5"/>
  <c r="Q15" i="5"/>
  <c r="R25" i="5"/>
  <c r="R37" i="5"/>
  <c r="R49" i="5"/>
  <c r="R46" i="5"/>
  <c r="R26" i="5"/>
  <c r="R38" i="5"/>
  <c r="R50" i="5"/>
  <c r="Q16" i="5"/>
  <c r="R27" i="5"/>
  <c r="R39" i="5"/>
  <c r="R51" i="5"/>
  <c r="R16" i="5"/>
  <c r="R28" i="5"/>
  <c r="W28" i="5" s="1"/>
  <c r="Y28" i="5" s="1"/>
  <c r="R40" i="5"/>
  <c r="Q52" i="5"/>
  <c r="R23" i="5"/>
  <c r="R17" i="5"/>
  <c r="R29" i="5"/>
  <c r="R41" i="5"/>
  <c r="R52" i="5"/>
  <c r="R35" i="5"/>
  <c r="R18" i="5"/>
  <c r="R30" i="5"/>
  <c r="R42" i="5"/>
  <c r="Q53" i="5"/>
  <c r="R19" i="5"/>
  <c r="R31" i="5"/>
  <c r="R43" i="5"/>
  <c r="R53" i="5"/>
  <c r="R20" i="5"/>
  <c r="R32" i="5"/>
  <c r="R44" i="5"/>
  <c r="Q54" i="5"/>
  <c r="R34" i="5"/>
  <c r="R47" i="5"/>
  <c r="R21" i="5"/>
  <c r="R33" i="5"/>
  <c r="W33" i="5" s="1"/>
  <c r="Y33" i="5" s="1"/>
  <c r="R45" i="5"/>
  <c r="R54" i="5"/>
  <c r="R15" i="5"/>
  <c r="R22" i="5"/>
  <c r="Q23" i="5"/>
  <c r="Q19" i="5"/>
  <c r="R17" i="4"/>
  <c r="R23" i="4"/>
  <c r="R29" i="4"/>
  <c r="R35" i="4"/>
  <c r="R41" i="4"/>
  <c r="R47" i="4"/>
  <c r="R53" i="4"/>
  <c r="R52" i="4"/>
  <c r="Q17" i="4"/>
  <c r="Q47" i="4"/>
  <c r="Q18" i="4"/>
  <c r="Q24" i="4"/>
  <c r="Q30" i="4"/>
  <c r="Q36" i="4"/>
  <c r="Q42" i="4"/>
  <c r="Q48" i="4"/>
  <c r="Q54" i="4"/>
  <c r="Q35" i="4"/>
  <c r="R18" i="4"/>
  <c r="R24" i="4"/>
  <c r="R30" i="4"/>
  <c r="R36" i="4"/>
  <c r="R42" i="4"/>
  <c r="R48" i="4"/>
  <c r="R54" i="4"/>
  <c r="Q15" i="4"/>
  <c r="R34" i="4"/>
  <c r="R15" i="4"/>
  <c r="Q19" i="4"/>
  <c r="Q25" i="4"/>
  <c r="Q31" i="4"/>
  <c r="Q37" i="4"/>
  <c r="Q43" i="4"/>
  <c r="Q49" i="4"/>
  <c r="Q23" i="4"/>
  <c r="R19" i="4"/>
  <c r="R25" i="4"/>
  <c r="R31" i="4"/>
  <c r="R37" i="4"/>
  <c r="R43" i="4"/>
  <c r="R49" i="4"/>
  <c r="R16" i="4"/>
  <c r="Q29" i="4"/>
  <c r="Q20" i="4"/>
  <c r="Q26" i="4"/>
  <c r="Q32" i="4"/>
  <c r="Q38" i="4"/>
  <c r="Q44" i="4"/>
  <c r="Q50" i="4"/>
  <c r="R46" i="4"/>
  <c r="R20" i="4"/>
  <c r="R26" i="4"/>
  <c r="R32" i="4"/>
  <c r="R38" i="4"/>
  <c r="R44" i="4"/>
  <c r="R50" i="4"/>
  <c r="R22" i="4"/>
  <c r="Q21" i="4"/>
  <c r="Q27" i="4"/>
  <c r="Q33" i="4"/>
  <c r="Q39" i="4"/>
  <c r="Q45" i="4"/>
  <c r="Q51" i="4"/>
  <c r="R40" i="4"/>
  <c r="Q41" i="4"/>
  <c r="R21" i="4"/>
  <c r="R27" i="4"/>
  <c r="R33" i="4"/>
  <c r="R39" i="4"/>
  <c r="R45" i="4"/>
  <c r="R51" i="4"/>
  <c r="Q16" i="4"/>
  <c r="Q22" i="4"/>
  <c r="Q28" i="4"/>
  <c r="Q34" i="4"/>
  <c r="Q40" i="4"/>
  <c r="Q46" i="4"/>
  <c r="Q52" i="4"/>
  <c r="R28" i="4"/>
  <c r="Q53" i="4"/>
  <c r="Q46" i="5"/>
  <c r="Q51" i="5"/>
  <c r="Q50" i="5"/>
  <c r="Q34" i="5"/>
  <c r="Q39" i="5"/>
  <c r="Q38" i="5"/>
  <c r="Q49" i="5"/>
  <c r="Q22" i="5"/>
  <c r="Q27" i="5"/>
  <c r="Q26" i="5"/>
  <c r="Q37" i="5"/>
  <c r="Q45" i="5"/>
  <c r="Q42" i="5"/>
  <c r="AD35" i="13"/>
  <c r="U10" i="19"/>
  <c r="W10" i="19" s="1"/>
  <c r="U7" i="19"/>
  <c r="Q33" i="19"/>
  <c r="AB11" i="22"/>
  <c r="T13" i="21"/>
  <c r="U13" i="21"/>
  <c r="W13" i="21" s="1"/>
  <c r="K15" i="3" s="1"/>
  <c r="T14" i="30"/>
  <c r="U14" i="30"/>
  <c r="W14" i="30" s="1"/>
  <c r="U9" i="31"/>
  <c r="W9" i="31" s="1"/>
  <c r="T9" i="31"/>
  <c r="U7" i="24"/>
  <c r="T11" i="30"/>
  <c r="U11" i="30"/>
  <c r="W11" i="30" s="1"/>
  <c r="AB14" i="27"/>
  <c r="AD44" i="7"/>
  <c r="AB8" i="27"/>
  <c r="AB15" i="31"/>
  <c r="T15" i="26"/>
  <c r="AB15" i="26" s="1"/>
  <c r="T8" i="19"/>
  <c r="U8" i="30"/>
  <c r="W8" i="30" s="1"/>
  <c r="T8" i="30"/>
  <c r="T16" i="21"/>
  <c r="U16" i="21"/>
  <c r="W16" i="21" s="1"/>
  <c r="T8" i="26"/>
  <c r="U8" i="26"/>
  <c r="W8" i="26" s="1"/>
  <c r="AD30" i="10"/>
  <c r="AD38" i="14"/>
  <c r="AD42" i="10"/>
  <c r="AD50" i="10"/>
  <c r="AD30" i="18"/>
  <c r="AD36" i="11"/>
  <c r="AD41" i="14"/>
  <c r="AD49" i="11"/>
  <c r="AD54" i="18"/>
  <c r="AD34" i="6"/>
  <c r="AD47" i="10"/>
  <c r="AD37" i="7"/>
  <c r="AD32" i="9"/>
  <c r="AD36" i="12"/>
  <c r="AD43" i="8"/>
  <c r="AD42" i="17"/>
  <c r="AD45" i="6"/>
  <c r="AD37" i="11"/>
  <c r="AD37" i="16"/>
  <c r="AD83" i="16"/>
  <c r="AD42" i="11"/>
  <c r="U8" i="24"/>
  <c r="AB8" i="24" s="1"/>
  <c r="AB8" i="22"/>
  <c r="W8" i="22"/>
  <c r="AD30" i="6"/>
  <c r="C51" i="35"/>
  <c r="I51" i="35" s="1"/>
  <c r="AD16" i="16"/>
  <c r="AD19" i="8"/>
  <c r="AB10" i="23"/>
  <c r="U10" i="26"/>
  <c r="W10" i="26" s="1"/>
  <c r="T10" i="26"/>
  <c r="U12" i="29"/>
  <c r="W12" i="29" s="1"/>
  <c r="T12" i="29"/>
  <c r="Q33" i="31"/>
  <c r="T15" i="20"/>
  <c r="U15" i="20"/>
  <c r="W15" i="20" s="1"/>
  <c r="U7" i="22"/>
  <c r="T7" i="22"/>
  <c r="T13" i="22"/>
  <c r="U13" i="22"/>
  <c r="W13" i="22" s="1"/>
  <c r="U10" i="31"/>
  <c r="W10" i="31" s="1"/>
  <c r="T10" i="31"/>
  <c r="AB16" i="31"/>
  <c r="AB13" i="24"/>
  <c r="AB10" i="25"/>
  <c r="T13" i="25"/>
  <c r="U13" i="25"/>
  <c r="W13" i="25" s="1"/>
  <c r="U10" i="28"/>
  <c r="W10" i="28" s="1"/>
  <c r="T10" i="28"/>
  <c r="T16" i="25"/>
  <c r="U16" i="25"/>
  <c r="W16" i="25" s="1"/>
  <c r="U13" i="30"/>
  <c r="W13" i="30" s="1"/>
  <c r="T13" i="30"/>
  <c r="J45" i="3"/>
  <c r="K50" i="3" s="1"/>
  <c r="H27" i="35"/>
  <c r="AB12" i="22"/>
  <c r="Q33" i="30"/>
  <c r="AB12" i="21"/>
  <c r="AB15" i="22"/>
  <c r="AD17" i="17"/>
  <c r="AD15" i="9"/>
  <c r="AD24" i="14"/>
  <c r="AD18" i="13"/>
  <c r="AD49" i="7"/>
  <c r="AD44" i="8"/>
  <c r="AD52" i="10"/>
  <c r="AD40" i="13"/>
  <c r="AD54" i="6"/>
  <c r="AD25" i="13"/>
  <c r="AD60" i="4"/>
  <c r="F54" i="3" s="1"/>
  <c r="AD52" i="9"/>
  <c r="AD41" i="6"/>
  <c r="AD40" i="12"/>
  <c r="AD36" i="17"/>
  <c r="AD51" i="9"/>
  <c r="AD48" i="13"/>
  <c r="AD16" i="13"/>
  <c r="AD83" i="13"/>
  <c r="AD27" i="16"/>
  <c r="AD41" i="11"/>
  <c r="AD54" i="7"/>
  <c r="AD45" i="7"/>
  <c r="AD39" i="14"/>
  <c r="AD32" i="11"/>
  <c r="AD17" i="18"/>
  <c r="AD15" i="8"/>
  <c r="AD43" i="9"/>
  <c r="AD15" i="7"/>
  <c r="AD47" i="14"/>
  <c r="AD45" i="15"/>
  <c r="AD53" i="18"/>
  <c r="AD34" i="15"/>
  <c r="AD21" i="6"/>
  <c r="AD53" i="17"/>
  <c r="AD15" i="6"/>
  <c r="AD24" i="18"/>
  <c r="AD25" i="8"/>
  <c r="AD17" i="6"/>
  <c r="AD83" i="5"/>
  <c r="AD52" i="12"/>
  <c r="AD30" i="13"/>
  <c r="AD29" i="17"/>
  <c r="AD33" i="7"/>
  <c r="AD27" i="11"/>
  <c r="AD53" i="15"/>
  <c r="AD49" i="17"/>
  <c r="AD16" i="14"/>
  <c r="AD57" i="4"/>
  <c r="F51" i="3" s="1"/>
  <c r="AD23" i="17"/>
  <c r="AD43" i="16"/>
  <c r="AD33" i="15"/>
  <c r="AD22" i="10"/>
  <c r="AD21" i="18"/>
  <c r="AD29" i="12"/>
  <c r="AD51" i="14"/>
  <c r="AD27" i="10"/>
  <c r="AD29" i="9"/>
  <c r="AD52" i="7"/>
  <c r="AD50" i="6"/>
  <c r="AD17" i="10"/>
  <c r="AD29" i="11"/>
  <c r="AD47" i="9"/>
  <c r="AD18" i="9"/>
  <c r="AD18" i="16"/>
  <c r="AD48" i="12"/>
  <c r="AD24" i="6"/>
  <c r="AD54" i="12"/>
  <c r="AD48" i="18"/>
  <c r="AD21" i="17"/>
  <c r="AD19" i="14"/>
  <c r="AD46" i="6"/>
  <c r="AD42" i="18"/>
  <c r="AD32" i="8"/>
  <c r="AD29" i="8"/>
  <c r="AD34" i="9"/>
  <c r="AD29" i="18"/>
  <c r="AD46" i="11"/>
  <c r="AD18" i="11"/>
  <c r="AD37" i="18"/>
  <c r="AD28" i="11"/>
  <c r="AD46" i="10"/>
  <c r="AD54" i="13"/>
  <c r="AD37" i="14"/>
  <c r="AD39" i="12"/>
  <c r="AD83" i="12"/>
  <c r="AD49" i="14"/>
  <c r="AD51" i="6"/>
  <c r="AD40" i="9"/>
  <c r="AD40" i="11"/>
  <c r="AD22" i="7"/>
  <c r="AD25" i="16"/>
  <c r="AD19" i="17"/>
  <c r="AD40" i="15"/>
  <c r="AD37" i="8"/>
  <c r="AD24" i="13"/>
  <c r="AD22" i="8"/>
  <c r="AD43" i="17"/>
  <c r="AD31" i="7"/>
  <c r="AD16" i="17"/>
  <c r="AD25" i="14"/>
  <c r="AD17" i="8"/>
  <c r="AD49" i="13"/>
  <c r="AD50" i="15"/>
  <c r="AD41" i="12"/>
  <c r="AD19" i="18"/>
  <c r="AD47" i="17"/>
  <c r="AD51" i="17"/>
  <c r="AD48" i="9"/>
  <c r="AD35" i="12"/>
  <c r="AD44" i="13"/>
  <c r="AD25" i="11"/>
  <c r="AD52" i="13"/>
  <c r="AD34" i="7"/>
  <c r="AD48" i="15"/>
  <c r="AD35" i="18"/>
  <c r="AD27" i="7"/>
  <c r="AD21" i="12"/>
  <c r="AD29" i="7"/>
  <c r="AD52" i="17"/>
  <c r="AD25" i="10"/>
  <c r="AD35" i="6"/>
  <c r="AD42" i="6"/>
  <c r="AD40" i="18"/>
  <c r="AD35" i="9"/>
  <c r="AD24" i="12"/>
  <c r="AD48" i="8"/>
  <c r="AD47" i="11"/>
  <c r="AD48" i="17"/>
  <c r="AD18" i="14"/>
  <c r="AD45" i="17"/>
  <c r="AD53" i="7"/>
  <c r="AD83" i="9"/>
  <c r="AD56" i="4"/>
  <c r="F50" i="3" s="1"/>
  <c r="AD45" i="18"/>
  <c r="AD29" i="15"/>
  <c r="AD43" i="14"/>
  <c r="AD83" i="15"/>
  <c r="AD37" i="10"/>
  <c r="AD20" i="13"/>
  <c r="AD19" i="6"/>
  <c r="AD42" i="8"/>
  <c r="AD16" i="10"/>
  <c r="AD28" i="9"/>
  <c r="AD61" i="4"/>
  <c r="F55" i="3" s="1"/>
  <c r="AD38" i="9"/>
  <c r="AD39" i="17"/>
  <c r="AD15" i="10"/>
  <c r="AD53" i="9"/>
  <c r="AD21" i="11"/>
  <c r="AD48" i="6"/>
  <c r="AD24" i="11"/>
  <c r="AD38" i="10"/>
  <c r="AD38" i="12"/>
  <c r="AD21" i="13"/>
  <c r="AD15" i="13"/>
  <c r="AD42" i="14"/>
  <c r="AD17" i="7"/>
  <c r="AD47" i="8"/>
  <c r="AD51" i="18"/>
  <c r="AD27" i="6"/>
  <c r="AD24" i="9"/>
  <c r="AD26" i="9"/>
  <c r="AD23" i="6"/>
  <c r="AD33" i="18"/>
  <c r="AD50" i="7"/>
  <c r="AD49" i="12"/>
  <c r="AD52" i="15"/>
  <c r="AD83" i="10"/>
  <c r="AD83" i="18"/>
  <c r="AD83" i="8"/>
  <c r="AD44" i="6"/>
  <c r="AD39" i="10"/>
  <c r="AD23" i="15"/>
  <c r="AD15" i="14"/>
  <c r="AD53" i="6"/>
  <c r="AD38" i="15"/>
  <c r="AD26" i="12"/>
  <c r="AD15" i="12"/>
  <c r="AD43" i="10"/>
  <c r="AD53" i="8"/>
  <c r="AD50" i="13"/>
  <c r="AD26" i="17"/>
  <c r="AD38" i="6"/>
  <c r="AD30" i="8"/>
  <c r="AD36" i="15"/>
  <c r="AD52" i="8"/>
  <c r="AD21" i="15"/>
  <c r="AD36" i="18"/>
  <c r="AD41" i="9"/>
  <c r="AD23" i="18"/>
  <c r="AD34" i="17"/>
  <c r="AD27" i="17"/>
  <c r="AD32" i="7"/>
  <c r="AD22" i="6"/>
  <c r="AD51" i="12"/>
  <c r="AD43" i="7"/>
  <c r="AD20" i="10"/>
  <c r="AD28" i="10"/>
  <c r="AD23" i="7"/>
  <c r="AD51" i="10"/>
  <c r="AD25" i="12"/>
  <c r="AD47" i="16"/>
  <c r="AD51" i="8"/>
  <c r="AD48" i="14"/>
  <c r="AD51" i="15"/>
  <c r="AD19" i="10"/>
  <c r="AD16" i="11"/>
  <c r="AD36" i="7"/>
  <c r="AD34" i="16"/>
  <c r="AD24" i="10"/>
  <c r="AD48" i="7"/>
  <c r="AD23" i="11"/>
  <c r="AD47" i="15"/>
  <c r="AD53" i="13"/>
  <c r="AD36" i="14"/>
  <c r="AD41" i="16"/>
  <c r="AD32" i="18"/>
  <c r="AD29" i="6"/>
  <c r="AD39" i="18"/>
  <c r="AD50" i="18"/>
  <c r="AD33" i="10"/>
  <c r="AD18" i="18"/>
  <c r="AD24" i="17"/>
  <c r="AD39" i="6"/>
  <c r="AD35" i="8"/>
  <c r="AD44" i="12"/>
  <c r="AD20" i="7"/>
  <c r="AD28" i="15"/>
  <c r="AD26" i="6"/>
  <c r="AD53" i="12"/>
  <c r="AD40" i="7"/>
  <c r="AD42" i="15"/>
  <c r="AD30" i="11"/>
  <c r="AD33" i="16"/>
  <c r="AD19" i="16"/>
  <c r="AD41" i="18"/>
  <c r="AD37" i="12"/>
  <c r="AD18" i="10"/>
  <c r="AD26" i="15"/>
  <c r="AD54" i="11"/>
  <c r="AD25" i="15"/>
  <c r="AD31" i="13"/>
  <c r="AD54" i="8"/>
  <c r="AD28" i="8"/>
  <c r="AD21" i="9"/>
  <c r="AD49" i="8"/>
  <c r="AD31" i="6"/>
  <c r="AD39" i="8"/>
  <c r="AD50" i="11"/>
  <c r="AD53" i="14"/>
  <c r="AD31" i="16"/>
  <c r="AD49" i="10"/>
  <c r="AD41" i="15"/>
  <c r="AD29" i="13"/>
  <c r="AD45" i="12"/>
  <c r="AD33" i="14"/>
  <c r="AD43" i="13"/>
  <c r="AD23" i="10"/>
  <c r="AD49" i="6"/>
  <c r="AD42" i="9"/>
  <c r="AD35" i="14"/>
  <c r="AD50" i="12"/>
  <c r="AD37" i="13"/>
  <c r="AD17" i="12"/>
  <c r="AD38" i="17"/>
  <c r="AD28" i="13"/>
  <c r="AD20" i="6"/>
  <c r="AD35" i="15"/>
  <c r="AD18" i="8"/>
  <c r="AD45" i="11"/>
  <c r="AD22" i="13"/>
  <c r="AD46" i="17"/>
  <c r="AD17" i="13"/>
  <c r="AD38" i="11"/>
  <c r="AD39" i="16"/>
  <c r="AD37" i="6"/>
  <c r="AD17" i="11"/>
  <c r="AD23" i="12"/>
  <c r="AD83" i="14"/>
  <c r="AD32" i="15"/>
  <c r="AD30" i="17"/>
  <c r="AD26" i="13"/>
  <c r="AD19" i="9"/>
  <c r="AD18" i="6"/>
  <c r="AD28" i="7"/>
  <c r="AD15" i="16"/>
  <c r="AD62" i="4"/>
  <c r="F56" i="3" s="1"/>
  <c r="AD27" i="18"/>
  <c r="AD33" i="17"/>
  <c r="AD26" i="14"/>
  <c r="AD51" i="16"/>
  <c r="AD20" i="9"/>
  <c r="AD55" i="4"/>
  <c r="F49" i="3" s="1"/>
  <c r="AD50" i="9"/>
  <c r="AD19" i="15"/>
  <c r="AD20" i="17"/>
  <c r="T12" i="20"/>
  <c r="U12" i="20"/>
  <c r="W12" i="20" s="1"/>
  <c r="U9" i="29"/>
  <c r="T9" i="29"/>
  <c r="U13" i="23"/>
  <c r="W13" i="23" s="1"/>
  <c r="T13" i="23"/>
  <c r="T9" i="26"/>
  <c r="Q33" i="26"/>
  <c r="U9" i="26"/>
  <c r="AB7" i="28"/>
  <c r="Q33" i="20"/>
  <c r="AD16" i="18"/>
  <c r="AD29" i="16"/>
  <c r="AD41" i="13"/>
  <c r="AD36" i="13"/>
  <c r="AD21" i="8"/>
  <c r="AD17" i="14"/>
  <c r="AD83" i="6"/>
  <c r="AD27" i="9"/>
  <c r="AD32" i="13"/>
  <c r="AD16" i="8"/>
  <c r="AD20" i="15"/>
  <c r="T11" i="25"/>
  <c r="U11" i="25"/>
  <c r="W11" i="25" s="1"/>
  <c r="W30" i="19"/>
  <c r="K32" i="3" s="1"/>
  <c r="AB9" i="20"/>
  <c r="AB10" i="22"/>
  <c r="W11" i="21"/>
  <c r="AB9" i="22"/>
  <c r="AD24" i="7"/>
  <c r="AD19" i="7"/>
  <c r="W7" i="30"/>
  <c r="AB8" i="29"/>
  <c r="W9" i="27"/>
  <c r="AB11" i="21"/>
  <c r="AD44" i="15"/>
  <c r="AD48" i="16"/>
  <c r="AD40" i="17"/>
  <c r="AD30" i="15"/>
  <c r="AD36" i="9"/>
  <c r="AD21" i="7"/>
  <c r="T10" i="27"/>
  <c r="T34" i="27" s="1"/>
  <c r="U10" i="27"/>
  <c r="W10" i="27" s="1"/>
  <c r="W8" i="31"/>
  <c r="T9" i="23"/>
  <c r="Q33" i="23"/>
  <c r="U9" i="23"/>
  <c r="W7" i="28"/>
  <c r="Q33" i="25"/>
  <c r="AB12" i="27"/>
  <c r="AB14" i="22"/>
  <c r="AB15" i="29"/>
  <c r="Q33" i="29"/>
  <c r="AD16" i="7"/>
  <c r="AD20" i="14"/>
  <c r="AD28" i="14"/>
  <c r="AD20" i="8"/>
  <c r="AD27" i="13"/>
  <c r="AD44" i="9"/>
  <c r="AD41" i="10"/>
  <c r="AD34" i="11"/>
  <c r="AD24" i="15"/>
  <c r="AD27" i="14"/>
  <c r="AD25" i="6"/>
  <c r="AD54" i="15"/>
  <c r="AD28" i="16"/>
  <c r="AD47" i="13"/>
  <c r="AD26" i="7"/>
  <c r="AD52" i="16"/>
  <c r="AD28" i="12"/>
  <c r="AD16" i="15"/>
  <c r="AD21" i="10"/>
  <c r="AD54" i="14"/>
  <c r="AD45" i="8"/>
  <c r="AD26" i="18"/>
  <c r="AD22" i="9"/>
  <c r="AD83" i="11"/>
  <c r="AD31" i="8"/>
  <c r="AD25" i="9"/>
  <c r="AD35" i="16"/>
  <c r="AD39" i="15"/>
  <c r="AD20" i="16"/>
  <c r="AD27" i="12"/>
  <c r="AD26" i="11"/>
  <c r="AD16" i="12"/>
  <c r="AD39" i="11"/>
  <c r="AD22" i="12"/>
  <c r="AD59" i="4"/>
  <c r="F53" i="3" s="1"/>
  <c r="AD48" i="11"/>
  <c r="AD54" i="9"/>
  <c r="AD54" i="16"/>
  <c r="AD52" i="18"/>
  <c r="AD44" i="18"/>
  <c r="AD23" i="16"/>
  <c r="AD41" i="7"/>
  <c r="AD33" i="12"/>
  <c r="AD22" i="15"/>
  <c r="AD45" i="10"/>
  <c r="AD15" i="11"/>
  <c r="AD22" i="16"/>
  <c r="AD51" i="11"/>
  <c r="AD23" i="8"/>
  <c r="AD27" i="8"/>
  <c r="AD32" i="17"/>
  <c r="AD42" i="7"/>
  <c r="AD29" i="10"/>
  <c r="AD46" i="7"/>
  <c r="AD19" i="11"/>
  <c r="AD35" i="10"/>
  <c r="AD32" i="12"/>
  <c r="AD26" i="10"/>
  <c r="AD31" i="14"/>
  <c r="AD53" i="11"/>
  <c r="AD45" i="16"/>
  <c r="AD19" i="12"/>
  <c r="AD34" i="14"/>
  <c r="AD44" i="17"/>
  <c r="AD46" i="9"/>
  <c r="AD37" i="15"/>
  <c r="AD24" i="16"/>
  <c r="AD46" i="15"/>
  <c r="AD28" i="17"/>
  <c r="AD27" i="15"/>
  <c r="AD22" i="18"/>
  <c r="AD26" i="16"/>
  <c r="AD47" i="6"/>
  <c r="AD43" i="11"/>
  <c r="AD21" i="16"/>
  <c r="AD26" i="8"/>
  <c r="AD40" i="10"/>
  <c r="AD46" i="18"/>
  <c r="AD44" i="11"/>
  <c r="AD52" i="11"/>
  <c r="AD40" i="8"/>
  <c r="AD43" i="12"/>
  <c r="AD20" i="12"/>
  <c r="AD31" i="18"/>
  <c r="AD28" i="6"/>
  <c r="AD49" i="18"/>
  <c r="AD28" i="18"/>
  <c r="AD42" i="13"/>
  <c r="AD43" i="6"/>
  <c r="H17" i="36"/>
  <c r="I25" i="36" s="1"/>
  <c r="AD18" i="15"/>
  <c r="AD18" i="12"/>
  <c r="AD40" i="14"/>
  <c r="AD49" i="9"/>
  <c r="AD50" i="8"/>
  <c r="AD52" i="6"/>
  <c r="AD50" i="14"/>
  <c r="AD25" i="7"/>
  <c r="AD25" i="17"/>
  <c r="AD83" i="17"/>
  <c r="AD18" i="7"/>
  <c r="AD20" i="11"/>
  <c r="AD83" i="4"/>
  <c r="AD38" i="7"/>
  <c r="V84" i="7"/>
  <c r="AD54" i="17"/>
  <c r="AD30" i="14"/>
  <c r="AD37" i="9"/>
  <c r="AD34" i="12"/>
  <c r="AD41" i="8"/>
  <c r="AD17" i="9"/>
  <c r="W84" i="8"/>
  <c r="AD29" i="14"/>
  <c r="AD22" i="11"/>
  <c r="V84" i="13"/>
  <c r="AD17" i="15"/>
  <c r="AD53" i="10"/>
  <c r="AD23" i="9"/>
  <c r="AD44" i="10"/>
  <c r="AD37" i="17"/>
  <c r="AD20" i="18"/>
  <c r="AD46" i="13"/>
  <c r="V84" i="12"/>
  <c r="V84" i="6"/>
  <c r="AD34" i="18"/>
  <c r="AD44" i="16"/>
  <c r="AD53" i="16"/>
  <c r="AD47" i="12"/>
  <c r="AD43" i="18"/>
  <c r="AD22" i="14"/>
  <c r="V84" i="16"/>
  <c r="V84" i="14"/>
  <c r="Y84" i="9"/>
  <c r="AD50" i="17"/>
  <c r="AD54" i="10"/>
  <c r="AD51" i="13"/>
  <c r="AD36" i="16"/>
  <c r="AD19" i="13"/>
  <c r="AD58" i="4"/>
  <c r="F52" i="3" s="1"/>
  <c r="AD24" i="8"/>
  <c r="AD38" i="13"/>
  <c r="AD45" i="14"/>
  <c r="AD16" i="9"/>
  <c r="AD31" i="15"/>
  <c r="AD36" i="6"/>
  <c r="V84" i="15"/>
  <c r="V84" i="10"/>
  <c r="V84" i="8"/>
  <c r="AD31" i="17"/>
  <c r="AD40" i="16"/>
  <c r="Y34" i="13"/>
  <c r="W84" i="13"/>
  <c r="W84" i="16"/>
  <c r="AD30" i="7"/>
  <c r="AD34" i="10"/>
  <c r="AD45" i="9"/>
  <c r="W84" i="6"/>
  <c r="Y84" i="7"/>
  <c r="W84" i="7"/>
  <c r="V84" i="11"/>
  <c r="W84" i="10"/>
  <c r="AD31" i="12"/>
  <c r="AD33" i="8"/>
  <c r="AD34" i="8"/>
  <c r="AD36" i="8"/>
  <c r="AD39" i="9"/>
  <c r="AD49" i="15"/>
  <c r="AD47" i="18"/>
  <c r="AD22" i="17"/>
  <c r="AD32" i="16"/>
  <c r="AD51" i="7"/>
  <c r="AD25" i="18"/>
  <c r="W84" i="12"/>
  <c r="AD30" i="9"/>
  <c r="AD31" i="10"/>
  <c r="AD32" i="6"/>
  <c r="AD38" i="18"/>
  <c r="Y84" i="12"/>
  <c r="AD17" i="16"/>
  <c r="Y84" i="16"/>
  <c r="AD15" i="15"/>
  <c r="Y84" i="15"/>
  <c r="Y33" i="11"/>
  <c r="W84" i="11"/>
  <c r="AD48" i="10"/>
  <c r="Y52" i="14"/>
  <c r="AD18" i="17"/>
  <c r="AD16" i="6"/>
  <c r="Y84" i="6"/>
  <c r="W84" i="15"/>
  <c r="AD46" i="16"/>
  <c r="AD41" i="17"/>
  <c r="AD30" i="12"/>
  <c r="AD33" i="6"/>
  <c r="Y84" i="8"/>
  <c r="V84" i="18"/>
  <c r="Y84" i="10"/>
  <c r="V84" i="17"/>
  <c r="Y15" i="18"/>
  <c r="W84" i="18"/>
  <c r="Y15" i="17"/>
  <c r="W84" i="17"/>
  <c r="V84" i="9"/>
  <c r="W84" i="9"/>
  <c r="K12" i="3" l="1"/>
  <c r="W84" i="14"/>
  <c r="F77" i="3"/>
  <c r="K16" i="3"/>
  <c r="AB11" i="31"/>
  <c r="L18" i="3"/>
  <c r="T34" i="28"/>
  <c r="W9" i="25"/>
  <c r="AB12" i="25"/>
  <c r="K17" i="3"/>
  <c r="AB15" i="30"/>
  <c r="H19" i="35"/>
  <c r="T33" i="31"/>
  <c r="K14" i="3"/>
  <c r="W8" i="25"/>
  <c r="AB8" i="25"/>
  <c r="H29" i="35"/>
  <c r="T34" i="20"/>
  <c r="AB16" i="26"/>
  <c r="AB8" i="19"/>
  <c r="AB7" i="26"/>
  <c r="T34" i="26"/>
  <c r="W7" i="29"/>
  <c r="U34" i="29"/>
  <c r="T34" i="21"/>
  <c r="U34" i="20"/>
  <c r="U34" i="28"/>
  <c r="AB31" i="19"/>
  <c r="L33" i="3" s="1"/>
  <c r="U34" i="31"/>
  <c r="T34" i="22"/>
  <c r="W7" i="24"/>
  <c r="U34" i="24"/>
  <c r="AB7" i="25"/>
  <c r="T34" i="25"/>
  <c r="T34" i="31"/>
  <c r="AB7" i="31"/>
  <c r="W7" i="25"/>
  <c r="U34" i="25"/>
  <c r="AB10" i="19"/>
  <c r="L12" i="3" s="1"/>
  <c r="W7" i="22"/>
  <c r="W33" i="22" s="1"/>
  <c r="U34" i="22"/>
  <c r="AB7" i="23"/>
  <c r="T34" i="23"/>
  <c r="W7" i="21"/>
  <c r="U34" i="21"/>
  <c r="AB32" i="19"/>
  <c r="T34" i="24"/>
  <c r="T34" i="29"/>
  <c r="W7" i="23"/>
  <c r="U34" i="23"/>
  <c r="W7" i="26"/>
  <c r="U34" i="26"/>
  <c r="W7" i="27"/>
  <c r="W33" i="27" s="1"/>
  <c r="U34" i="27"/>
  <c r="T34" i="30"/>
  <c r="AB28" i="19"/>
  <c r="L30" i="3" s="1"/>
  <c r="U34" i="30"/>
  <c r="T34" i="19"/>
  <c r="W7" i="19"/>
  <c r="U34" i="19"/>
  <c r="AB7" i="19"/>
  <c r="U33" i="19"/>
  <c r="W30" i="5"/>
  <c r="Y30" i="5" s="1"/>
  <c r="W33" i="28"/>
  <c r="W8" i="20"/>
  <c r="W16" i="30"/>
  <c r="K18" i="3" s="1"/>
  <c r="AB16" i="30"/>
  <c r="AB14" i="25"/>
  <c r="AB15" i="24"/>
  <c r="W33" i="31"/>
  <c r="AB14" i="28"/>
  <c r="L16" i="3" s="1"/>
  <c r="U33" i="24"/>
  <c r="AB8" i="30"/>
  <c r="W11" i="26"/>
  <c r="K13" i="3" s="1"/>
  <c r="AB11" i="26"/>
  <c r="AB7" i="29"/>
  <c r="U33" i="28"/>
  <c r="W8" i="24"/>
  <c r="W33" i="24" s="1"/>
  <c r="U33" i="21"/>
  <c r="AB16" i="28"/>
  <c r="AB10" i="26"/>
  <c r="AB11" i="20"/>
  <c r="L13" i="3" s="1"/>
  <c r="T33" i="29"/>
  <c r="AB11" i="28"/>
  <c r="U33" i="30"/>
  <c r="AB16" i="21"/>
  <c r="T33" i="21"/>
  <c r="U33" i="25"/>
  <c r="T33" i="27"/>
  <c r="AB12" i="26"/>
  <c r="AB16" i="23"/>
  <c r="AB15" i="20"/>
  <c r="AB15" i="25"/>
  <c r="AB9" i="24"/>
  <c r="U33" i="31"/>
  <c r="AB16" i="25"/>
  <c r="AB10" i="31"/>
  <c r="AB7" i="24"/>
  <c r="AB9" i="31"/>
  <c r="AB13" i="25"/>
  <c r="V30" i="5"/>
  <c r="V25" i="5"/>
  <c r="V36" i="5"/>
  <c r="W36" i="5"/>
  <c r="Y36" i="5" s="1"/>
  <c r="W39" i="5"/>
  <c r="Y39" i="5" s="1"/>
  <c r="V39" i="5"/>
  <c r="V22" i="4"/>
  <c r="W22" i="4"/>
  <c r="Y22" i="4" s="1"/>
  <c r="W39" i="4"/>
  <c r="Y39" i="4" s="1"/>
  <c r="V39" i="4"/>
  <c r="W50" i="4"/>
  <c r="Y50" i="4" s="1"/>
  <c r="V50" i="4"/>
  <c r="W30" i="4"/>
  <c r="Y30" i="4" s="1"/>
  <c r="E24" i="3" s="1"/>
  <c r="V30" i="4"/>
  <c r="W16" i="5"/>
  <c r="Y16" i="5" s="1"/>
  <c r="V16" i="5"/>
  <c r="W31" i="5"/>
  <c r="Y31" i="5" s="1"/>
  <c r="V31" i="5"/>
  <c r="W41" i="5"/>
  <c r="Y41" i="5" s="1"/>
  <c r="V41" i="5"/>
  <c r="V38" i="5"/>
  <c r="W38" i="5"/>
  <c r="Y38" i="5" s="1"/>
  <c r="W28" i="4"/>
  <c r="Y28" i="4" s="1"/>
  <c r="E22" i="3" s="1"/>
  <c r="V28" i="4"/>
  <c r="W45" i="4"/>
  <c r="Y45" i="4" s="1"/>
  <c r="V45" i="4"/>
  <c r="W34" i="5"/>
  <c r="Y34" i="5" s="1"/>
  <c r="V34" i="5"/>
  <c r="W16" i="4"/>
  <c r="Y16" i="4" s="1"/>
  <c r="V16" i="4"/>
  <c r="V33" i="4"/>
  <c r="W33" i="4"/>
  <c r="Y33" i="4" s="1"/>
  <c r="E27" i="3" s="1"/>
  <c r="W44" i="4"/>
  <c r="Y44" i="4" s="1"/>
  <c r="V44" i="4"/>
  <c r="W24" i="4"/>
  <c r="Y24" i="4" s="1"/>
  <c r="V24" i="4"/>
  <c r="V19" i="5"/>
  <c r="W19" i="5"/>
  <c r="Y19" i="5" s="1"/>
  <c r="V35" i="5"/>
  <c r="W35" i="5"/>
  <c r="Y35" i="5" s="1"/>
  <c r="W44" i="5"/>
  <c r="Y44" i="5" s="1"/>
  <c r="V44" i="5"/>
  <c r="V50" i="5"/>
  <c r="W50" i="5"/>
  <c r="Y50" i="5" s="1"/>
  <c r="W27" i="4"/>
  <c r="Y27" i="4" s="1"/>
  <c r="V27" i="4"/>
  <c r="W38" i="4"/>
  <c r="Y38" i="4" s="1"/>
  <c r="E32" i="3" s="1"/>
  <c r="V38" i="4"/>
  <c r="W23" i="4"/>
  <c r="Y23" i="4" s="1"/>
  <c r="V23" i="4"/>
  <c r="V18" i="4"/>
  <c r="W18" i="4"/>
  <c r="Y18" i="4" s="1"/>
  <c r="V23" i="5"/>
  <c r="W23" i="5"/>
  <c r="Y23" i="5" s="1"/>
  <c r="W40" i="5"/>
  <c r="Y40" i="5" s="1"/>
  <c r="V40" i="5"/>
  <c r="V48" i="5"/>
  <c r="W48" i="5"/>
  <c r="Y48" i="5" s="1"/>
  <c r="W51" i="5"/>
  <c r="Y51" i="5" s="1"/>
  <c r="V51" i="5"/>
  <c r="V21" i="4"/>
  <c r="W21" i="4"/>
  <c r="Y21" i="4" s="1"/>
  <c r="W32" i="4"/>
  <c r="Y32" i="4" s="1"/>
  <c r="V32" i="4"/>
  <c r="W49" i="4"/>
  <c r="Y49" i="4" s="1"/>
  <c r="V49" i="4"/>
  <c r="V47" i="4"/>
  <c r="W47" i="4"/>
  <c r="Y47" i="4" s="1"/>
  <c r="V43" i="5"/>
  <c r="W43" i="5"/>
  <c r="Y43" i="5" s="1"/>
  <c r="V18" i="5"/>
  <c r="W18" i="5"/>
  <c r="Y18" i="5" s="1"/>
  <c r="V42" i="5"/>
  <c r="W42" i="5"/>
  <c r="Y42" i="5" s="1"/>
  <c r="W46" i="5"/>
  <c r="Y46" i="5" s="1"/>
  <c r="V46" i="5"/>
  <c r="W26" i="4"/>
  <c r="Y26" i="4" s="1"/>
  <c r="V26" i="4"/>
  <c r="V43" i="4"/>
  <c r="W43" i="4"/>
  <c r="Y43" i="4" s="1"/>
  <c r="V17" i="4"/>
  <c r="W17" i="4"/>
  <c r="Y17" i="4" s="1"/>
  <c r="R84" i="5"/>
  <c r="W47" i="5"/>
  <c r="Y47" i="5" s="1"/>
  <c r="V47" i="5"/>
  <c r="W21" i="5"/>
  <c r="Y21" i="5" s="1"/>
  <c r="V21" i="5"/>
  <c r="W45" i="5"/>
  <c r="Y45" i="5" s="1"/>
  <c r="V45" i="5"/>
  <c r="V53" i="4"/>
  <c r="W53" i="4"/>
  <c r="Y53" i="4" s="1"/>
  <c r="V20" i="4"/>
  <c r="W20" i="4"/>
  <c r="Y20" i="4" s="1"/>
  <c r="W37" i="4"/>
  <c r="Y37" i="4" s="1"/>
  <c r="V37" i="4"/>
  <c r="V52" i="5"/>
  <c r="W52" i="5"/>
  <c r="Y52" i="5" s="1"/>
  <c r="W17" i="5"/>
  <c r="Y17" i="5" s="1"/>
  <c r="V17" i="5"/>
  <c r="V36" i="4"/>
  <c r="W36" i="4"/>
  <c r="Y36" i="4" s="1"/>
  <c r="E30" i="3" s="1"/>
  <c r="V37" i="5"/>
  <c r="W37" i="5"/>
  <c r="Y37" i="5" s="1"/>
  <c r="W29" i="4"/>
  <c r="Y29" i="4" s="1"/>
  <c r="V29" i="4"/>
  <c r="V31" i="4"/>
  <c r="W31" i="4"/>
  <c r="Y31" i="4" s="1"/>
  <c r="W20" i="5"/>
  <c r="Y20" i="5" s="1"/>
  <c r="V20" i="5"/>
  <c r="V54" i="5"/>
  <c r="W54" i="5"/>
  <c r="Y54" i="5" s="1"/>
  <c r="W26" i="5"/>
  <c r="Y26" i="5" s="1"/>
  <c r="V26" i="5"/>
  <c r="V52" i="4"/>
  <c r="W52" i="4"/>
  <c r="Y52" i="4" s="1"/>
  <c r="W25" i="4"/>
  <c r="Y25" i="4" s="1"/>
  <c r="V25" i="4"/>
  <c r="V35" i="4"/>
  <c r="W35" i="4"/>
  <c r="Y35" i="4" s="1"/>
  <c r="V53" i="5"/>
  <c r="W53" i="5"/>
  <c r="Y53" i="5" s="1"/>
  <c r="V24" i="5"/>
  <c r="W24" i="5"/>
  <c r="Y24" i="5" s="1"/>
  <c r="V33" i="5"/>
  <c r="AD33" i="5" s="1"/>
  <c r="Q84" i="4"/>
  <c r="V15" i="4"/>
  <c r="W15" i="4"/>
  <c r="W27" i="5"/>
  <c r="Y27" i="5" s="1"/>
  <c r="V27" i="5"/>
  <c r="V46" i="4"/>
  <c r="W46" i="4"/>
  <c r="Y46" i="4" s="1"/>
  <c r="V41" i="4"/>
  <c r="W41" i="4"/>
  <c r="Y41" i="4" s="1"/>
  <c r="W19" i="4"/>
  <c r="Y19" i="4" s="1"/>
  <c r="E13" i="3" s="1"/>
  <c r="V19" i="4"/>
  <c r="V54" i="4"/>
  <c r="W54" i="4"/>
  <c r="Y54" i="4" s="1"/>
  <c r="W15" i="5"/>
  <c r="Q84" i="5"/>
  <c r="V15" i="5"/>
  <c r="W25" i="5"/>
  <c r="Y25" i="5" s="1"/>
  <c r="W22" i="5"/>
  <c r="Y22" i="5" s="1"/>
  <c r="V22" i="5"/>
  <c r="W40" i="4"/>
  <c r="Y40" i="4" s="1"/>
  <c r="V40" i="4"/>
  <c r="R84" i="4"/>
  <c r="V48" i="4"/>
  <c r="W48" i="4"/>
  <c r="Y48" i="4" s="1"/>
  <c r="W29" i="5"/>
  <c r="Y29" i="5" s="1"/>
  <c r="V29" i="5"/>
  <c r="V28" i="5"/>
  <c r="AD28" i="5" s="1"/>
  <c r="V49" i="5"/>
  <c r="W49" i="5"/>
  <c r="Y49" i="5" s="1"/>
  <c r="W34" i="4"/>
  <c r="Y34" i="4" s="1"/>
  <c r="V34" i="4"/>
  <c r="W51" i="4"/>
  <c r="Y51" i="4" s="1"/>
  <c r="E45" i="3" s="1"/>
  <c r="V51" i="4"/>
  <c r="V42" i="4"/>
  <c r="W42" i="4"/>
  <c r="Y42" i="4" s="1"/>
  <c r="V32" i="5"/>
  <c r="W32" i="5"/>
  <c r="Y32" i="5" s="1"/>
  <c r="T33" i="19"/>
  <c r="N37" i="19" s="1"/>
  <c r="T33" i="28"/>
  <c r="T33" i="22"/>
  <c r="N37" i="22" s="1"/>
  <c r="AB8" i="26"/>
  <c r="AB11" i="30"/>
  <c r="AB14" i="30"/>
  <c r="T33" i="25"/>
  <c r="N37" i="25" s="1"/>
  <c r="AB13" i="23"/>
  <c r="L15" i="3" s="1"/>
  <c r="AB9" i="29"/>
  <c r="AB12" i="29"/>
  <c r="U33" i="20"/>
  <c r="AB13" i="21"/>
  <c r="D60" i="35"/>
  <c r="H26" i="36" s="1"/>
  <c r="D51" i="35"/>
  <c r="U33" i="22"/>
  <c r="AB7" i="22"/>
  <c r="H20" i="35"/>
  <c r="K52" i="3"/>
  <c r="K53" i="3"/>
  <c r="AB13" i="22"/>
  <c r="AB11" i="25"/>
  <c r="AB13" i="30"/>
  <c r="T33" i="30"/>
  <c r="N37" i="30" s="1"/>
  <c r="AB10" i="28"/>
  <c r="AB10" i="27"/>
  <c r="AB9" i="26"/>
  <c r="T33" i="26"/>
  <c r="N37" i="26" s="1"/>
  <c r="AB9" i="23"/>
  <c r="L11" i="3" s="1"/>
  <c r="T33" i="23"/>
  <c r="N37" i="23" s="1"/>
  <c r="W9" i="26"/>
  <c r="U33" i="26"/>
  <c r="AB12" i="20"/>
  <c r="T33" i="20"/>
  <c r="N37" i="20" s="1"/>
  <c r="U33" i="27"/>
  <c r="U33" i="29"/>
  <c r="W9" i="29"/>
  <c r="W9" i="23"/>
  <c r="U33" i="23"/>
  <c r="AD84" i="9"/>
  <c r="AD34" i="13"/>
  <c r="AD84" i="13" s="1"/>
  <c r="Y84" i="13"/>
  <c r="AD84" i="7"/>
  <c r="AD84" i="16"/>
  <c r="AD84" i="6"/>
  <c r="AD33" i="11"/>
  <c r="AD84" i="11" s="1"/>
  <c r="Y84" i="11"/>
  <c r="AD84" i="15"/>
  <c r="AD84" i="10"/>
  <c r="AD84" i="12"/>
  <c r="AD52" i="14"/>
  <c r="Y84" i="14"/>
  <c r="AD15" i="17"/>
  <c r="AD84" i="17" s="1"/>
  <c r="Y84" i="17"/>
  <c r="Y84" i="18"/>
  <c r="AD15" i="18"/>
  <c r="AD84" i="18" s="1"/>
  <c r="AD84" i="8"/>
  <c r="K11" i="3" l="1"/>
  <c r="W33" i="25"/>
  <c r="W33" i="30"/>
  <c r="W33" i="29"/>
  <c r="L14" i="3"/>
  <c r="E12" i="3"/>
  <c r="L17" i="3"/>
  <c r="E46" i="3"/>
  <c r="E36" i="3"/>
  <c r="AB33" i="23"/>
  <c r="L10" i="3"/>
  <c r="L9" i="3"/>
  <c r="K10" i="3"/>
  <c r="W33" i="20"/>
  <c r="W33" i="21"/>
  <c r="K9" i="3"/>
  <c r="AB33" i="22"/>
  <c r="W33" i="26"/>
  <c r="E20" i="3"/>
  <c r="E26" i="3"/>
  <c r="E35" i="3"/>
  <c r="E17" i="3"/>
  <c r="E39" i="3"/>
  <c r="E34" i="3"/>
  <c r="E25" i="3"/>
  <c r="E31" i="3"/>
  <c r="E29" i="3"/>
  <c r="E38" i="3"/>
  <c r="E33" i="3"/>
  <c r="E23" i="3"/>
  <c r="E15" i="3"/>
  <c r="E40" i="3"/>
  <c r="E18" i="3"/>
  <c r="E44" i="3"/>
  <c r="E11" i="3"/>
  <c r="E28" i="3"/>
  <c r="E14" i="3"/>
  <c r="E21" i="3"/>
  <c r="E37" i="3"/>
  <c r="E41" i="3"/>
  <c r="E16" i="3"/>
  <c r="E47" i="3"/>
  <c r="E43" i="3"/>
  <c r="E10" i="3"/>
  <c r="E19" i="3"/>
  <c r="E48" i="3"/>
  <c r="E42" i="3"/>
  <c r="W33" i="19"/>
  <c r="AD50" i="5"/>
  <c r="AD41" i="5"/>
  <c r="AB33" i="19"/>
  <c r="AB33" i="24"/>
  <c r="AD30" i="5"/>
  <c r="AB33" i="30"/>
  <c r="AD49" i="5"/>
  <c r="AD43" i="5"/>
  <c r="AD48" i="5"/>
  <c r="AD38" i="5"/>
  <c r="AD32" i="5"/>
  <c r="AD23" i="5"/>
  <c r="AD25" i="5"/>
  <c r="AD33" i="4"/>
  <c r="F27" i="3" s="1"/>
  <c r="AB33" i="21"/>
  <c r="AB33" i="29"/>
  <c r="AB33" i="28"/>
  <c r="AB33" i="31"/>
  <c r="AB33" i="26"/>
  <c r="AB33" i="25"/>
  <c r="AD53" i="5"/>
  <c r="AD52" i="5"/>
  <c r="AD52" i="4"/>
  <c r="F46" i="3" s="1"/>
  <c r="AD37" i="5"/>
  <c r="AD42" i="4"/>
  <c r="AD18" i="5"/>
  <c r="AD24" i="5"/>
  <c r="AD54" i="5"/>
  <c r="AD46" i="5"/>
  <c r="AD34" i="5"/>
  <c r="AD16" i="5"/>
  <c r="AD46" i="4"/>
  <c r="AD20" i="5"/>
  <c r="AD47" i="5"/>
  <c r="AD34" i="4"/>
  <c r="AD22" i="5"/>
  <c r="AD35" i="4"/>
  <c r="AD31" i="4"/>
  <c r="AD51" i="5"/>
  <c r="AD38" i="4"/>
  <c r="AD24" i="4"/>
  <c r="F18" i="3" s="1"/>
  <c r="AD28" i="4"/>
  <c r="F22" i="3" s="1"/>
  <c r="AD50" i="4"/>
  <c r="AD45" i="4"/>
  <c r="AD37" i="4"/>
  <c r="AD17" i="4"/>
  <c r="AD23" i="4"/>
  <c r="V84" i="5"/>
  <c r="AD27" i="5"/>
  <c r="AD20" i="4"/>
  <c r="AD27" i="4"/>
  <c r="AD44" i="4"/>
  <c r="AD39" i="4"/>
  <c r="AD25" i="4"/>
  <c r="AD29" i="4"/>
  <c r="AD43" i="4"/>
  <c r="F37" i="3" s="1"/>
  <c r="AD47" i="4"/>
  <c r="AD22" i="4"/>
  <c r="AD40" i="4"/>
  <c r="Y15" i="5"/>
  <c r="W84" i="5"/>
  <c r="Y15" i="4"/>
  <c r="W84" i="4"/>
  <c r="AD53" i="4"/>
  <c r="AD40" i="5"/>
  <c r="AD29" i="5"/>
  <c r="AD54" i="4"/>
  <c r="F48" i="3" s="1"/>
  <c r="V84" i="4"/>
  <c r="AD48" i="4"/>
  <c r="F42" i="3" s="1"/>
  <c r="H33" i="35"/>
  <c r="H35" i="35" s="1"/>
  <c r="AD36" i="4"/>
  <c r="AD26" i="4"/>
  <c r="AD49" i="4"/>
  <c r="AD44" i="5"/>
  <c r="AD16" i="4"/>
  <c r="AD31" i="5"/>
  <c r="AD39" i="5"/>
  <c r="AD30" i="4"/>
  <c r="F24" i="3" s="1"/>
  <c r="AD26" i="5"/>
  <c r="AD45" i="5"/>
  <c r="AD18" i="4"/>
  <c r="F12" i="3" s="1"/>
  <c r="AD35" i="5"/>
  <c r="AD36" i="5"/>
  <c r="AD51" i="4"/>
  <c r="F45" i="3" s="1"/>
  <c r="AD32" i="4"/>
  <c r="AD19" i="4"/>
  <c r="AD41" i="4"/>
  <c r="AD17" i="5"/>
  <c r="AD21" i="5"/>
  <c r="AD42" i="5"/>
  <c r="AD21" i="4"/>
  <c r="AD19" i="5"/>
  <c r="AB33" i="27"/>
  <c r="W33" i="23"/>
  <c r="AB33" i="20"/>
  <c r="AD84" i="14"/>
  <c r="F33" i="3" l="1"/>
  <c r="H21" i="35"/>
  <c r="F17" i="3"/>
  <c r="F41" i="3"/>
  <c r="F16" i="3"/>
  <c r="F31" i="3"/>
  <c r="F44" i="3"/>
  <c r="F19" i="3"/>
  <c r="F32" i="3"/>
  <c r="F47" i="3"/>
  <c r="F10" i="3"/>
  <c r="F35" i="3"/>
  <c r="F13" i="3"/>
  <c r="E9" i="3"/>
  <c r="E78" i="3" s="1"/>
  <c r="L50" i="3" s="1"/>
  <c r="L53" i="3" s="1"/>
  <c r="F14" i="3"/>
  <c r="F26" i="3"/>
  <c r="F29" i="3"/>
  <c r="F20" i="3"/>
  <c r="F43" i="3"/>
  <c r="F30" i="3"/>
  <c r="F34" i="3"/>
  <c r="F28" i="3"/>
  <c r="F11" i="3"/>
  <c r="F39" i="3"/>
  <c r="F40" i="3"/>
  <c r="F15" i="3"/>
  <c r="F23" i="3"/>
  <c r="F38" i="3"/>
  <c r="F21" i="3"/>
  <c r="F25" i="3"/>
  <c r="F36" i="3"/>
  <c r="H22" i="35"/>
  <c r="H23" i="35" s="1"/>
  <c r="H12" i="36" s="1"/>
  <c r="Y84" i="4"/>
  <c r="AD15" i="4"/>
  <c r="AD15" i="5"/>
  <c r="AD84" i="5" s="1"/>
  <c r="Y84" i="5"/>
  <c r="K34" i="3"/>
  <c r="J50" i="3" s="1"/>
  <c r="J52" i="3" s="1"/>
  <c r="L34" i="3"/>
  <c r="F9" i="3" l="1"/>
  <c r="F78" i="3" s="1"/>
  <c r="H24" i="35"/>
  <c r="C50" i="35" s="1"/>
  <c r="I50" i="35" s="1"/>
  <c r="L52" i="3"/>
  <c r="AD84" i="4"/>
  <c r="H36" i="35" s="1"/>
  <c r="J51" i="3"/>
  <c r="J53" i="3"/>
  <c r="H11" i="36" l="1"/>
  <c r="H13" i="36" s="1"/>
  <c r="H37" i="35"/>
  <c r="F52" i="35" s="1"/>
  <c r="H39" i="35"/>
  <c r="H38" i="35"/>
  <c r="H36" i="36" s="1"/>
  <c r="H30" i="36"/>
  <c r="C60" i="35"/>
  <c r="D50" i="35"/>
  <c r="C52" i="35" l="1"/>
  <c r="H40" i="35"/>
  <c r="H14" i="36"/>
  <c r="D53" i="35"/>
  <c r="H32" i="36"/>
  <c r="I52" i="35" l="1"/>
  <c r="C53" i="35"/>
  <c r="D17" i="2"/>
  <c r="R9" i="4" s="1"/>
  <c r="E60" i="35" l="1"/>
  <c r="F60" i="35" s="1"/>
  <c r="I53" i="35"/>
  <c r="H29" i="36"/>
  <c r="R9" i="18"/>
  <c r="R9" i="10"/>
  <c r="R9" i="6"/>
  <c r="R9" i="12"/>
  <c r="R9" i="11"/>
  <c r="R9" i="9"/>
  <c r="R9" i="7"/>
  <c r="D18" i="2"/>
  <c r="R9" i="8"/>
  <c r="R9" i="14"/>
  <c r="R9" i="15"/>
  <c r="R9" i="17"/>
  <c r="R9" i="5"/>
  <c r="R9" i="13"/>
  <c r="R9" i="16"/>
  <c r="H35" i="36" l="1"/>
  <c r="H31" i="36"/>
  <c r="H34" i="36" s="1"/>
  <c r="F61" i="35"/>
  <c r="H37" i="36" s="1"/>
  <c r="F62" i="35"/>
  <c r="H38" i="36" s="1"/>
  <c r="R10" i="14"/>
  <c r="R10" i="12"/>
  <c r="R10" i="8"/>
  <c r="R10" i="9"/>
  <c r="R10" i="11"/>
  <c r="R10" i="17"/>
  <c r="R10" i="4"/>
  <c r="R10" i="10"/>
  <c r="R10" i="16"/>
  <c r="R10" i="7"/>
  <c r="R10" i="6"/>
  <c r="R10" i="15"/>
  <c r="R10" i="5"/>
  <c r="R10" i="13"/>
  <c r="R10" i="18"/>
</calcChain>
</file>

<file path=xl/comments1.xml><?xml version="1.0" encoding="utf-8"?>
<comments xmlns="http://schemas.openxmlformats.org/spreadsheetml/2006/main">
  <authors>
    <author/>
  </authors>
  <commentList>
    <comment ref="B6" authorId="0" shapeId="0">
      <text>
        <r>
          <rPr>
            <b/>
            <sz val="9"/>
            <color indexed="8"/>
            <rFont val="Tahoma"/>
            <family val="2"/>
          </rPr>
          <t xml:space="preserve">Introducir los datos en las casilla siguientes, a los efectos de que se pueda realizar los cálculos correspondientes en las hojas mensuales
</t>
        </r>
      </text>
    </comment>
  </commentList>
</comments>
</file>

<file path=xl/comments10.xml><?xml version="1.0" encoding="utf-8"?>
<comments xmlns="http://schemas.openxmlformats.org/spreadsheetml/2006/main">
  <authors>
    <author/>
  </authors>
  <commentList>
    <comment ref="P3" authorId="0" shapeId="0">
      <text>
        <r>
          <rPr>
            <sz val="8"/>
            <color indexed="8"/>
            <rFont val="Tahoma"/>
            <family val="2"/>
          </rPr>
          <t xml:space="preserve">Introducir los costes de cada uno de los conceptos que correspondan por año
</t>
        </r>
      </text>
    </comment>
    <comment ref="E14" authorId="0" shapeId="0">
      <text>
        <r>
          <rPr>
            <sz val="8"/>
            <color indexed="8"/>
            <rFont val="Tahoma"/>
            <family val="2"/>
          </rPr>
          <t xml:space="preserve">Incluir en este apartado el número de días considerado para la realización de las nóminas (si se realizan por meses de 30 dias, poner 30. Si por el contrario se abona el salario por días naturales del mes, debe ponerse los días que disponga el mes correspondiente)
</t>
        </r>
      </text>
    </comment>
    <comment ref="F14" authorId="0" shapeId="0">
      <text>
        <r>
          <rPr>
            <sz val="8"/>
            <color indexed="8"/>
            <rFont val="Tahoma"/>
            <family val="2"/>
          </rPr>
          <t xml:space="preserve">Nº dias en alta a pagar en la correspondiente a la nómina
</t>
        </r>
      </text>
    </comment>
    <comment ref="G14" authorId="0" shapeId="0">
      <text>
        <r>
          <rPr>
            <b/>
            <sz val="9"/>
            <color indexed="8"/>
            <rFont val="Tahoma"/>
            <family val="2"/>
          </rPr>
          <t xml:space="preserve">Nº de días en baja incluidos en la nomina
</t>
        </r>
      </text>
    </comment>
    <comment ref="H14" authorId="0" shapeId="0">
      <text>
        <r>
          <rPr>
            <sz val="8"/>
            <color indexed="8"/>
            <rFont val="Tahoma"/>
            <family val="2"/>
          </rPr>
          <t xml:space="preserve">Introducir el año correspondiente de la nómina que se introduce. 
</t>
        </r>
      </text>
    </comment>
    <comment ref="K14" authorId="0" shapeId="0">
      <text>
        <r>
          <rPr>
            <sz val="9"/>
            <color indexed="8"/>
            <rFont val="Tahoma"/>
            <family val="2"/>
          </rPr>
          <t xml:space="preserve">Aquí se incluye el coste del SMI+Prorrata Extraordinaria
</t>
        </r>
      </text>
    </comment>
    <comment ref="L14" authorId="0" shapeId="0">
      <text>
        <r>
          <rPr>
            <b/>
            <sz val="9"/>
            <color indexed="8"/>
            <rFont val="Tahoma"/>
            <family val="2"/>
          </rPr>
          <t>En esta columna incluir IMPORTE BRUTO NOMINA</t>
        </r>
      </text>
    </comment>
    <comment ref="U14" authorId="0" shapeId="0">
      <text>
        <r>
          <rPr>
            <sz val="9"/>
            <color indexed="8"/>
            <rFont val="Tahoma"/>
            <family val="2"/>
          </rPr>
          <t xml:space="preserve">Incluir en el caso de que no se abone mensualmente
</t>
        </r>
      </text>
    </comment>
    <comment ref="X14" authorId="0" shapeId="0">
      <text>
        <r>
          <rPr>
            <b/>
            <i/>
            <u/>
            <sz val="9"/>
            <color indexed="8"/>
            <rFont val="Tahoma"/>
            <family val="2"/>
          </rPr>
          <t xml:space="preserve">OJO - Solo usar en caso necesario
</t>
        </r>
        <r>
          <rPr>
            <sz val="9"/>
            <color indexed="8"/>
            <rFont val="Tahoma"/>
            <family val="2"/>
          </rPr>
          <t xml:space="preserve">En caso de utilizar esta columna se deberá especificar en "Comentarios" el motivo del ajuste.
</t>
        </r>
      </text>
    </comment>
  </commentList>
</comments>
</file>

<file path=xl/comments11.xml><?xml version="1.0" encoding="utf-8"?>
<comments xmlns="http://schemas.openxmlformats.org/spreadsheetml/2006/main">
  <authors>
    <author/>
  </authors>
  <commentList>
    <comment ref="P3" authorId="0" shapeId="0">
      <text>
        <r>
          <rPr>
            <sz val="8"/>
            <color indexed="8"/>
            <rFont val="Tahoma"/>
            <family val="2"/>
          </rPr>
          <t xml:space="preserve">Introducir los costes de cada uno de los conceptos que correspondan por año
</t>
        </r>
      </text>
    </comment>
    <comment ref="E14" authorId="0" shapeId="0">
      <text>
        <r>
          <rPr>
            <sz val="8"/>
            <color indexed="8"/>
            <rFont val="Tahoma"/>
            <family val="2"/>
          </rPr>
          <t xml:space="preserve">Incluir en este apartado el número de días considerado para la realización de las nóminas (si se realizan por meses de 30 dias, poner 30. Si por el contrario se abona el salario por días naturales del mes, debe ponerse los días que disponga el mes correspondiente)
</t>
        </r>
      </text>
    </comment>
    <comment ref="F14" authorId="0" shapeId="0">
      <text>
        <r>
          <rPr>
            <sz val="8"/>
            <color indexed="8"/>
            <rFont val="Tahoma"/>
            <family val="2"/>
          </rPr>
          <t xml:space="preserve">Nº dias en alta a pagar en la correspondiente a la nómina
</t>
        </r>
      </text>
    </comment>
    <comment ref="G14" authorId="0" shapeId="0">
      <text>
        <r>
          <rPr>
            <b/>
            <sz val="9"/>
            <color indexed="8"/>
            <rFont val="Tahoma"/>
            <family val="2"/>
          </rPr>
          <t xml:space="preserve">Nº de días en baja incluidos en la nomina
</t>
        </r>
      </text>
    </comment>
    <comment ref="H14" authorId="0" shapeId="0">
      <text>
        <r>
          <rPr>
            <sz val="8"/>
            <color indexed="8"/>
            <rFont val="Tahoma"/>
            <family val="2"/>
          </rPr>
          <t xml:space="preserve">Introducir el año correspondiente de la nómina que se introduce. 
</t>
        </r>
      </text>
    </comment>
    <comment ref="K14" authorId="0" shapeId="0">
      <text>
        <r>
          <rPr>
            <sz val="9"/>
            <color indexed="8"/>
            <rFont val="Tahoma"/>
            <family val="2"/>
          </rPr>
          <t xml:space="preserve">Aquí se incluye el coste del SMI+Prorrata Extraordinaria
</t>
        </r>
      </text>
    </comment>
    <comment ref="L14" authorId="0" shapeId="0">
      <text>
        <r>
          <rPr>
            <b/>
            <sz val="9"/>
            <color indexed="8"/>
            <rFont val="Tahoma"/>
            <family val="2"/>
          </rPr>
          <t>En esta columna incluir IMPORTE BRUTO NOMINA</t>
        </r>
      </text>
    </comment>
    <comment ref="U14" authorId="0" shapeId="0">
      <text>
        <r>
          <rPr>
            <sz val="9"/>
            <color indexed="8"/>
            <rFont val="Tahoma"/>
            <family val="2"/>
          </rPr>
          <t xml:space="preserve">Incluir en el caso de que no se abone mensualmente
</t>
        </r>
      </text>
    </comment>
    <comment ref="X14" authorId="0" shapeId="0">
      <text>
        <r>
          <rPr>
            <b/>
            <i/>
            <u/>
            <sz val="9"/>
            <color indexed="8"/>
            <rFont val="Tahoma"/>
            <family val="2"/>
          </rPr>
          <t xml:space="preserve">OJO - Solo usar en caso necesario
</t>
        </r>
        <r>
          <rPr>
            <sz val="9"/>
            <color indexed="8"/>
            <rFont val="Tahoma"/>
            <family val="2"/>
          </rPr>
          <t xml:space="preserve">En caso de utilizar esta columna se deberá especificar en "Comentarios" el motivo del ajuste.
</t>
        </r>
      </text>
    </comment>
  </commentList>
</comments>
</file>

<file path=xl/comments12.xml><?xml version="1.0" encoding="utf-8"?>
<comments xmlns="http://schemas.openxmlformats.org/spreadsheetml/2006/main">
  <authors>
    <author/>
  </authors>
  <commentList>
    <comment ref="P3" authorId="0" shapeId="0">
      <text>
        <r>
          <rPr>
            <sz val="8"/>
            <color indexed="8"/>
            <rFont val="Tahoma"/>
            <family val="2"/>
          </rPr>
          <t xml:space="preserve">Introducir los costes de cada uno de los conceptos que correspondan por año
</t>
        </r>
      </text>
    </comment>
    <comment ref="E14" authorId="0" shapeId="0">
      <text>
        <r>
          <rPr>
            <sz val="8"/>
            <color indexed="8"/>
            <rFont val="Tahoma"/>
            <family val="2"/>
          </rPr>
          <t xml:space="preserve">Incluir en este apartado el número de días considerado para la realización de las nóminas (si se realizan por meses de 30 dias, poner 30. Si por el contrario se abona el salario por días naturales del mes, debe ponerse los días que disponga el mes correspondiente)
</t>
        </r>
      </text>
    </comment>
    <comment ref="F14" authorId="0" shapeId="0">
      <text>
        <r>
          <rPr>
            <sz val="8"/>
            <color indexed="8"/>
            <rFont val="Tahoma"/>
            <family val="2"/>
          </rPr>
          <t xml:space="preserve">Nº dias en alta a pagar en la correspondiente a la nómina
</t>
        </r>
      </text>
    </comment>
    <comment ref="G14" authorId="0" shapeId="0">
      <text>
        <r>
          <rPr>
            <b/>
            <sz val="9"/>
            <color indexed="8"/>
            <rFont val="Tahoma"/>
            <family val="2"/>
          </rPr>
          <t xml:space="preserve">Nº de días en baja incluidos en la nomina
</t>
        </r>
      </text>
    </comment>
    <comment ref="H14" authorId="0" shapeId="0">
      <text>
        <r>
          <rPr>
            <sz val="8"/>
            <color indexed="8"/>
            <rFont val="Tahoma"/>
            <family val="2"/>
          </rPr>
          <t xml:space="preserve">Introducir el año correspondiente de la nómina que se introduce. 
</t>
        </r>
      </text>
    </comment>
    <comment ref="K14" authorId="0" shapeId="0">
      <text>
        <r>
          <rPr>
            <sz val="9"/>
            <color indexed="8"/>
            <rFont val="Tahoma"/>
            <family val="2"/>
          </rPr>
          <t xml:space="preserve">Aquí se incluye el coste del SMI+Prorrata Extraordinaria
</t>
        </r>
      </text>
    </comment>
    <comment ref="L14" authorId="0" shapeId="0">
      <text>
        <r>
          <rPr>
            <b/>
            <sz val="9"/>
            <color indexed="8"/>
            <rFont val="Tahoma"/>
            <family val="2"/>
          </rPr>
          <t>En esta columna incluir IMPORTE BRUTO NOMINA</t>
        </r>
      </text>
    </comment>
    <comment ref="U14" authorId="0" shapeId="0">
      <text>
        <r>
          <rPr>
            <sz val="9"/>
            <color indexed="8"/>
            <rFont val="Tahoma"/>
            <family val="2"/>
          </rPr>
          <t xml:space="preserve">Incluir en el caso de que no se abone mensualmente
</t>
        </r>
      </text>
    </comment>
    <comment ref="X14" authorId="0" shapeId="0">
      <text>
        <r>
          <rPr>
            <b/>
            <i/>
            <u/>
            <sz val="9"/>
            <color indexed="8"/>
            <rFont val="Tahoma"/>
            <family val="2"/>
          </rPr>
          <t xml:space="preserve">OJO - Solo usar en caso necesario
</t>
        </r>
        <r>
          <rPr>
            <sz val="9"/>
            <color indexed="8"/>
            <rFont val="Tahoma"/>
            <family val="2"/>
          </rPr>
          <t xml:space="preserve">En caso de utilizar esta columna se deberá especificar en "Comentarios" el motivo del ajuste.
</t>
        </r>
      </text>
    </comment>
  </commentList>
</comments>
</file>

<file path=xl/comments13.xml><?xml version="1.0" encoding="utf-8"?>
<comments xmlns="http://schemas.openxmlformats.org/spreadsheetml/2006/main">
  <authors>
    <author/>
  </authors>
  <commentList>
    <comment ref="P3" authorId="0" shapeId="0">
      <text>
        <r>
          <rPr>
            <sz val="8"/>
            <color indexed="8"/>
            <rFont val="Tahoma"/>
            <family val="2"/>
          </rPr>
          <t xml:space="preserve">Introducir los costes de cada uno de los conceptos que correspondan por año
</t>
        </r>
      </text>
    </comment>
    <comment ref="E14" authorId="0" shapeId="0">
      <text>
        <r>
          <rPr>
            <sz val="8"/>
            <color indexed="8"/>
            <rFont val="Tahoma"/>
            <family val="2"/>
          </rPr>
          <t xml:space="preserve">Incluir en este apartado el número de días considerado para la realización de las nóminas (si se realizan por meses de 30 dias, poner 30. Si por el contrario se abona el salario por días naturales del mes, debe ponerse los días que disponga el mes correspondiente)
</t>
        </r>
      </text>
    </comment>
    <comment ref="F14" authorId="0" shapeId="0">
      <text>
        <r>
          <rPr>
            <sz val="8"/>
            <color indexed="8"/>
            <rFont val="Tahoma"/>
            <family val="2"/>
          </rPr>
          <t xml:space="preserve">Nº dias en alta a pagar en la correspondiente a la nómina
</t>
        </r>
      </text>
    </comment>
    <comment ref="G14" authorId="0" shapeId="0">
      <text>
        <r>
          <rPr>
            <b/>
            <sz val="9"/>
            <color indexed="8"/>
            <rFont val="Tahoma"/>
            <family val="2"/>
          </rPr>
          <t xml:space="preserve">Nº de días en baja incluidos en la nomina
</t>
        </r>
      </text>
    </comment>
    <comment ref="H14" authorId="0" shapeId="0">
      <text>
        <r>
          <rPr>
            <sz val="8"/>
            <color indexed="8"/>
            <rFont val="Tahoma"/>
            <family val="2"/>
          </rPr>
          <t xml:space="preserve">Introducir el año correspondiente de la nómina que se introduce. 
</t>
        </r>
      </text>
    </comment>
    <comment ref="K14" authorId="0" shapeId="0">
      <text>
        <r>
          <rPr>
            <sz val="9"/>
            <color indexed="8"/>
            <rFont val="Tahoma"/>
            <family val="2"/>
          </rPr>
          <t xml:space="preserve">Aquí se incluye el coste del SMI+Prorrata Extraordinaria
</t>
        </r>
      </text>
    </comment>
    <comment ref="L14" authorId="0" shapeId="0">
      <text>
        <r>
          <rPr>
            <b/>
            <sz val="9"/>
            <color indexed="8"/>
            <rFont val="Tahoma"/>
            <family val="2"/>
          </rPr>
          <t xml:space="preserve">En esta columna incluir IMPORTE BRUTO NOMINA
</t>
        </r>
      </text>
    </comment>
    <comment ref="U14" authorId="0" shapeId="0">
      <text>
        <r>
          <rPr>
            <sz val="9"/>
            <color indexed="8"/>
            <rFont val="Tahoma"/>
            <family val="2"/>
          </rPr>
          <t xml:space="preserve">Incluir en el caso de que no se abone mensualmente
</t>
        </r>
      </text>
    </comment>
    <comment ref="X14" authorId="0" shapeId="0">
      <text>
        <r>
          <rPr>
            <b/>
            <i/>
            <u/>
            <sz val="9"/>
            <color indexed="8"/>
            <rFont val="Tahoma"/>
            <family val="2"/>
          </rPr>
          <t xml:space="preserve">OJO - Solo usar en caso necesario
</t>
        </r>
        <r>
          <rPr>
            <sz val="9"/>
            <color indexed="8"/>
            <rFont val="Tahoma"/>
            <family val="2"/>
          </rPr>
          <t xml:space="preserve">En caso de utilizar esta columna se deberá especificar en "Comentarios" el motivo del ajuste.
</t>
        </r>
      </text>
    </comment>
  </commentList>
</comments>
</file>

<file path=xl/comments14.xml><?xml version="1.0" encoding="utf-8"?>
<comments xmlns="http://schemas.openxmlformats.org/spreadsheetml/2006/main">
  <authors>
    <author/>
  </authors>
  <commentList>
    <comment ref="P3" authorId="0" shapeId="0">
      <text>
        <r>
          <rPr>
            <sz val="8"/>
            <color indexed="8"/>
            <rFont val="Tahoma"/>
            <family val="2"/>
          </rPr>
          <t xml:space="preserve">Introducir los costes de cada uno de los conceptos que correspondan por año
</t>
        </r>
      </text>
    </comment>
    <comment ref="E14" authorId="0" shapeId="0">
      <text>
        <r>
          <rPr>
            <sz val="8"/>
            <color indexed="8"/>
            <rFont val="Tahoma"/>
            <family val="2"/>
          </rPr>
          <t xml:space="preserve">Incluir en este apartado el número de días considerado para la realización de las nóminas (si se realizan por meses de 30 dias, poner 30. Si por el contrario se abona el salario por días naturales del mes, debe ponerse los días que disponga el mes correspondiente)
</t>
        </r>
      </text>
    </comment>
    <comment ref="F14" authorId="0" shapeId="0">
      <text>
        <r>
          <rPr>
            <sz val="8"/>
            <color indexed="8"/>
            <rFont val="Tahoma"/>
            <family val="2"/>
          </rPr>
          <t xml:space="preserve">Nº dias en alta a pagar en la correspondiente a la nómina
</t>
        </r>
      </text>
    </comment>
    <comment ref="G14" authorId="0" shapeId="0">
      <text>
        <r>
          <rPr>
            <b/>
            <sz val="9"/>
            <color indexed="8"/>
            <rFont val="Tahoma"/>
            <family val="2"/>
          </rPr>
          <t xml:space="preserve">Nº de días en baja incluidos en la nomina
</t>
        </r>
      </text>
    </comment>
    <comment ref="H14" authorId="0" shapeId="0">
      <text>
        <r>
          <rPr>
            <sz val="8"/>
            <color indexed="8"/>
            <rFont val="Tahoma"/>
            <family val="2"/>
          </rPr>
          <t xml:space="preserve">Introducir el año correspondiente de la nómina que se introduce. 
</t>
        </r>
      </text>
    </comment>
    <comment ref="K14" authorId="0" shapeId="0">
      <text>
        <r>
          <rPr>
            <sz val="9"/>
            <color indexed="8"/>
            <rFont val="Tahoma"/>
            <family val="2"/>
          </rPr>
          <t xml:space="preserve">Aquí se incluye el coste del SMI+Prorrata Extraordinaria
</t>
        </r>
      </text>
    </comment>
    <comment ref="L14" authorId="0" shapeId="0">
      <text>
        <r>
          <rPr>
            <b/>
            <sz val="9"/>
            <color indexed="8"/>
            <rFont val="Tahoma"/>
            <family val="2"/>
          </rPr>
          <t xml:space="preserve">En esta columna incluir IMPORTE BRUTO NOMINA
</t>
        </r>
      </text>
    </comment>
    <comment ref="U14" authorId="0" shapeId="0">
      <text>
        <r>
          <rPr>
            <sz val="9"/>
            <color indexed="8"/>
            <rFont val="Tahoma"/>
            <family val="2"/>
          </rPr>
          <t xml:space="preserve">Incluir en el caso de que no se abone mensualmente
</t>
        </r>
      </text>
    </comment>
    <comment ref="X14" authorId="0" shapeId="0">
      <text>
        <r>
          <rPr>
            <b/>
            <i/>
            <u/>
            <sz val="9"/>
            <color indexed="8"/>
            <rFont val="Tahoma"/>
            <family val="2"/>
          </rPr>
          <t xml:space="preserve">OJO - Solo usar en caso necesario
</t>
        </r>
        <r>
          <rPr>
            <sz val="9"/>
            <color indexed="8"/>
            <rFont val="Tahoma"/>
            <family val="2"/>
          </rPr>
          <t xml:space="preserve">En caso de utilizar esta columna se deberá especificar en "Comentarios" el motivo del ajuste.
</t>
        </r>
      </text>
    </comment>
  </commentList>
</comments>
</file>

<file path=xl/comments15.xml><?xml version="1.0" encoding="utf-8"?>
<comments xmlns="http://schemas.openxmlformats.org/spreadsheetml/2006/main">
  <authors>
    <author/>
  </authors>
  <commentList>
    <comment ref="P3" authorId="0" shapeId="0">
      <text>
        <r>
          <rPr>
            <sz val="8"/>
            <color indexed="8"/>
            <rFont val="Tahoma"/>
            <family val="2"/>
          </rPr>
          <t xml:space="preserve">Introducir los costes de cada uno de los conceptos que correspondan por año
</t>
        </r>
      </text>
    </comment>
    <comment ref="E14" authorId="0" shapeId="0">
      <text>
        <r>
          <rPr>
            <sz val="8"/>
            <color indexed="8"/>
            <rFont val="Tahoma"/>
            <family val="2"/>
          </rPr>
          <t xml:space="preserve">Incluir en este apartado el número de días considerado para la realización de las nóminas (si se realizan por meses de 30 dias, poner 30. Si por el contrario se abona el salario por días naturales del mes, debe ponerse los días que disponga el mes correspondiente)
</t>
        </r>
      </text>
    </comment>
    <comment ref="F14" authorId="0" shapeId="0">
      <text>
        <r>
          <rPr>
            <sz val="8"/>
            <color indexed="8"/>
            <rFont val="Tahoma"/>
            <family val="2"/>
          </rPr>
          <t xml:space="preserve">Nº dias en alta a pagar en la correspondiente a la nómina
</t>
        </r>
      </text>
    </comment>
    <comment ref="G14" authorId="0" shapeId="0">
      <text>
        <r>
          <rPr>
            <b/>
            <sz val="9"/>
            <color indexed="8"/>
            <rFont val="Tahoma"/>
            <family val="2"/>
          </rPr>
          <t xml:space="preserve">Nº de días en baja incluidos en la nomina
</t>
        </r>
      </text>
    </comment>
    <comment ref="H14" authorId="0" shapeId="0">
      <text>
        <r>
          <rPr>
            <sz val="8"/>
            <color indexed="8"/>
            <rFont val="Tahoma"/>
            <family val="2"/>
          </rPr>
          <t xml:space="preserve">Introducir el año correspondiente de la nómina que se introduce. 
</t>
        </r>
      </text>
    </comment>
    <comment ref="K14" authorId="0" shapeId="0">
      <text>
        <r>
          <rPr>
            <sz val="9"/>
            <color indexed="8"/>
            <rFont val="Tahoma"/>
            <family val="2"/>
          </rPr>
          <t xml:space="preserve">Aquí se incluye el coste del SMI+Prorrata Extraordinaria
</t>
        </r>
      </text>
    </comment>
    <comment ref="L14" authorId="0" shapeId="0">
      <text>
        <r>
          <rPr>
            <b/>
            <sz val="9"/>
            <color indexed="8"/>
            <rFont val="Tahoma"/>
            <family val="2"/>
          </rPr>
          <t xml:space="preserve">En esta columna incluir IMPORTE BRUTO NOMINA
</t>
        </r>
      </text>
    </comment>
    <comment ref="U14" authorId="0" shapeId="0">
      <text>
        <r>
          <rPr>
            <sz val="9"/>
            <color indexed="8"/>
            <rFont val="Tahoma"/>
            <family val="2"/>
          </rPr>
          <t xml:space="preserve">Incluir en el caso de que no se abone mensualmente
</t>
        </r>
      </text>
    </comment>
    <comment ref="X14" authorId="0" shapeId="0">
      <text>
        <r>
          <rPr>
            <b/>
            <i/>
            <u/>
            <sz val="9"/>
            <color indexed="8"/>
            <rFont val="Tahoma"/>
            <family val="2"/>
          </rPr>
          <t xml:space="preserve">OJO - Solo usar en caso necesario
</t>
        </r>
        <r>
          <rPr>
            <sz val="9"/>
            <color indexed="8"/>
            <rFont val="Tahoma"/>
            <family val="2"/>
          </rPr>
          <t xml:space="preserve">En caso de utilizar esta columna se deberá especificar en "Comentarios" el motivo del ajuste.
</t>
        </r>
      </text>
    </comment>
  </commentList>
</comments>
</file>

<file path=xl/comments16.xml><?xml version="1.0" encoding="utf-8"?>
<comments xmlns="http://schemas.openxmlformats.org/spreadsheetml/2006/main">
  <authors>
    <author/>
  </authors>
  <commentList>
    <comment ref="P3" authorId="0" shapeId="0">
      <text>
        <r>
          <rPr>
            <sz val="8"/>
            <color indexed="8"/>
            <rFont val="Tahoma"/>
            <family val="2"/>
          </rPr>
          <t xml:space="preserve">Introducir los costes de cada uno de los conceptos que correspondan por año
</t>
        </r>
      </text>
    </comment>
    <comment ref="E14" authorId="0" shapeId="0">
      <text>
        <r>
          <rPr>
            <sz val="8"/>
            <color indexed="8"/>
            <rFont val="Tahoma"/>
            <family val="2"/>
          </rPr>
          <t xml:space="preserve">Incluir en este apartado el número de días considerado para la realización de las nóminas (si se realizan por meses de 30 dias, poner 30. Si por el contrario se abona el salario por días naturales del mes, debe ponerse los días que disponga el mes correspondiente)
</t>
        </r>
      </text>
    </comment>
    <comment ref="F14" authorId="0" shapeId="0">
      <text>
        <r>
          <rPr>
            <sz val="8"/>
            <color indexed="8"/>
            <rFont val="Tahoma"/>
            <family val="2"/>
          </rPr>
          <t xml:space="preserve">Nº dias en alta a pagar en la correspondiente a la nómina
</t>
        </r>
      </text>
    </comment>
    <comment ref="G14" authorId="0" shapeId="0">
      <text>
        <r>
          <rPr>
            <b/>
            <sz val="9"/>
            <color indexed="8"/>
            <rFont val="Tahoma"/>
            <family val="2"/>
          </rPr>
          <t xml:space="preserve">Nº de días en baja incluidos en la nomina
</t>
        </r>
      </text>
    </comment>
    <comment ref="H14" authorId="0" shapeId="0">
      <text>
        <r>
          <rPr>
            <sz val="8"/>
            <color indexed="8"/>
            <rFont val="Tahoma"/>
            <family val="2"/>
          </rPr>
          <t xml:space="preserve">Introducir el año correspondiente de la nómina que se introduce. 
</t>
        </r>
      </text>
    </comment>
    <comment ref="K14" authorId="0" shapeId="0">
      <text>
        <r>
          <rPr>
            <sz val="9"/>
            <color indexed="8"/>
            <rFont val="Tahoma"/>
            <family val="2"/>
          </rPr>
          <t xml:space="preserve">Aquí se incluye el coste del SMI+Prorrata Extraordinaria
</t>
        </r>
      </text>
    </comment>
    <comment ref="L14" authorId="0" shapeId="0">
      <text>
        <r>
          <rPr>
            <b/>
            <sz val="9"/>
            <color indexed="8"/>
            <rFont val="Tahoma"/>
            <family val="2"/>
          </rPr>
          <t xml:space="preserve">En esta columna incluir IMPORTE BRUTO NOMINA
</t>
        </r>
      </text>
    </comment>
    <comment ref="U14" authorId="0" shapeId="0">
      <text>
        <r>
          <rPr>
            <sz val="9"/>
            <color indexed="8"/>
            <rFont val="Tahoma"/>
            <family val="2"/>
          </rPr>
          <t xml:space="preserve">Incluir en el caso de que no se abone mensualmente
</t>
        </r>
      </text>
    </comment>
    <comment ref="X14" authorId="0" shapeId="0">
      <text>
        <r>
          <rPr>
            <b/>
            <i/>
            <u/>
            <sz val="9"/>
            <color indexed="8"/>
            <rFont val="Tahoma"/>
            <family val="2"/>
          </rPr>
          <t xml:space="preserve">OJO - Solo usar en caso necesario
</t>
        </r>
        <r>
          <rPr>
            <sz val="9"/>
            <color indexed="8"/>
            <rFont val="Tahoma"/>
            <family val="2"/>
          </rPr>
          <t xml:space="preserve">En caso de utilizar esta columna se deberá especificar en "Comentarios" el motivo del ajuste.
</t>
        </r>
      </text>
    </comment>
  </commentList>
</comments>
</file>

<file path=xl/comments17.xml><?xml version="1.0" encoding="utf-8"?>
<comments xmlns="http://schemas.openxmlformats.org/spreadsheetml/2006/main">
  <authors>
    <author/>
  </authors>
  <commentList>
    <comment ref="F5" authorId="0" shapeId="0">
      <text>
        <r>
          <rPr>
            <b/>
            <sz val="9"/>
            <color indexed="8"/>
            <rFont val="Tahoma"/>
            <family val="2"/>
          </rPr>
          <t xml:space="preserve">Especificar año
</t>
        </r>
      </text>
    </comment>
    <comment ref="G5" authorId="0" shapeId="0">
      <text>
        <r>
          <rPr>
            <b/>
            <sz val="9"/>
            <color indexed="8"/>
            <rFont val="Tahoma"/>
            <family val="2"/>
          </rPr>
          <t>Incluir TODOS los conceptos de la nómina</t>
        </r>
      </text>
    </comment>
    <comment ref="H5" authorId="0" shapeId="0">
      <text>
        <r>
          <rPr>
            <b/>
            <sz val="9"/>
            <color indexed="8"/>
            <rFont val="Tahoma"/>
            <family val="2"/>
          </rPr>
          <t xml:space="preserve">incluir el concepto IT de empresa
</t>
        </r>
      </text>
    </comment>
    <comment ref="I5" authorId="0" shapeId="0">
      <text>
        <r>
          <rPr>
            <b/>
            <sz val="9"/>
            <color indexed="8"/>
            <rFont val="Tahoma"/>
            <family val="2"/>
          </rPr>
          <t xml:space="preserve">No incluir aquí los conceptos de IT 
</t>
        </r>
      </text>
    </comment>
    <comment ref="J5" authorId="0" shapeId="0">
      <text>
        <r>
          <rPr>
            <b/>
            <sz val="9"/>
            <color indexed="8"/>
            <rFont val="Tahoma"/>
            <family val="2"/>
          </rPr>
          <t xml:space="preserve">Incluir el CNAE de la Tarifa para la cotización Seguridad Social por AT/EP 
</t>
        </r>
      </text>
    </comment>
    <comment ref="K5" authorId="0" shapeId="0">
      <text>
        <r>
          <rPr>
            <b/>
            <sz val="9"/>
            <color indexed="8"/>
            <rFont val="Tahoma"/>
            <family val="2"/>
          </rPr>
          <t>Tipo de cotización (%) que corresponda</t>
        </r>
      </text>
    </comment>
    <comment ref="L5" authorId="0" shapeId="0">
      <text>
        <r>
          <rPr>
            <b/>
            <sz val="9"/>
            <color indexed="8"/>
            <rFont val="Tahoma"/>
            <family val="2"/>
          </rPr>
          <t>Tipo de cotización (%) que corresponda</t>
        </r>
      </text>
    </comment>
  </commentList>
</comments>
</file>

<file path=xl/comments18.xml><?xml version="1.0" encoding="utf-8"?>
<comments xmlns="http://schemas.openxmlformats.org/spreadsheetml/2006/main">
  <authors>
    <author/>
  </authors>
  <commentList>
    <comment ref="F5" authorId="0" shapeId="0">
      <text>
        <r>
          <rPr>
            <b/>
            <sz val="9"/>
            <color indexed="8"/>
            <rFont val="Tahoma"/>
            <family val="2"/>
          </rPr>
          <t xml:space="preserve">Especificar año
</t>
        </r>
      </text>
    </comment>
    <comment ref="G5" authorId="0" shapeId="0">
      <text>
        <r>
          <rPr>
            <b/>
            <sz val="9"/>
            <color indexed="8"/>
            <rFont val="Tahoma"/>
            <family val="2"/>
          </rPr>
          <t>Incluir TODOS los conceptos de la nómina</t>
        </r>
      </text>
    </comment>
    <comment ref="H5" authorId="0" shapeId="0">
      <text>
        <r>
          <rPr>
            <b/>
            <sz val="9"/>
            <color indexed="8"/>
            <rFont val="Tahoma"/>
            <family val="2"/>
          </rPr>
          <t xml:space="preserve">incluir el concepto IT de empresa
</t>
        </r>
      </text>
    </comment>
    <comment ref="I5" authorId="0" shapeId="0">
      <text>
        <r>
          <rPr>
            <b/>
            <sz val="9"/>
            <color indexed="8"/>
            <rFont val="Tahoma"/>
            <family val="2"/>
          </rPr>
          <t xml:space="preserve">No incluir aquí los conceptos de IT 
</t>
        </r>
      </text>
    </comment>
    <comment ref="J5" authorId="0" shapeId="0">
      <text>
        <r>
          <rPr>
            <b/>
            <sz val="9"/>
            <color indexed="8"/>
            <rFont val="Tahoma"/>
            <family val="2"/>
          </rPr>
          <t xml:space="preserve">Incluir el CNAE de la Tarifa para la cotización Seguridad Social por AT/EP 
</t>
        </r>
      </text>
    </comment>
    <comment ref="K5" authorId="0" shapeId="0">
      <text>
        <r>
          <rPr>
            <b/>
            <sz val="9"/>
            <color indexed="8"/>
            <rFont val="Tahoma"/>
            <family val="2"/>
          </rPr>
          <t>Tipo de cotización (%) que corresponda</t>
        </r>
      </text>
    </comment>
    <comment ref="L5" authorId="0" shapeId="0">
      <text>
        <r>
          <rPr>
            <b/>
            <sz val="9"/>
            <color indexed="8"/>
            <rFont val="Tahoma"/>
            <family val="2"/>
          </rPr>
          <t>Tipo de cotización (%) que corresponda</t>
        </r>
      </text>
    </comment>
  </commentList>
</comments>
</file>

<file path=xl/comments19.xml><?xml version="1.0" encoding="utf-8"?>
<comments xmlns="http://schemas.openxmlformats.org/spreadsheetml/2006/main">
  <authors>
    <author/>
  </authors>
  <commentList>
    <comment ref="F5" authorId="0" shapeId="0">
      <text>
        <r>
          <rPr>
            <b/>
            <sz val="9"/>
            <color indexed="8"/>
            <rFont val="Tahoma"/>
            <family val="2"/>
          </rPr>
          <t xml:space="preserve">Especificar año
</t>
        </r>
      </text>
    </comment>
    <comment ref="G5" authorId="0" shapeId="0">
      <text>
        <r>
          <rPr>
            <b/>
            <sz val="9"/>
            <color indexed="8"/>
            <rFont val="Tahoma"/>
            <family val="2"/>
          </rPr>
          <t>Incluir TODOS los conceptos de la nómina</t>
        </r>
      </text>
    </comment>
    <comment ref="H5" authorId="0" shapeId="0">
      <text>
        <r>
          <rPr>
            <b/>
            <sz val="9"/>
            <color indexed="8"/>
            <rFont val="Tahoma"/>
            <family val="2"/>
          </rPr>
          <t xml:space="preserve">incluir el concepto IT (TOTAL incluido el de empresa)
</t>
        </r>
      </text>
    </comment>
    <comment ref="I5" authorId="0" shapeId="0">
      <text>
        <r>
          <rPr>
            <b/>
            <sz val="9"/>
            <color indexed="8"/>
            <rFont val="Tahoma"/>
            <family val="2"/>
          </rPr>
          <t xml:space="preserve">No incluir aquí los conceptos de IT 
</t>
        </r>
      </text>
    </comment>
    <comment ref="J5" authorId="0" shapeId="0">
      <text>
        <r>
          <rPr>
            <b/>
            <sz val="9"/>
            <color indexed="8"/>
            <rFont val="Tahoma"/>
            <family val="2"/>
          </rPr>
          <t xml:space="preserve">Incluir el CNAE de la Tarifa para la cotización Seguridad Social por AT/EP 
</t>
        </r>
      </text>
    </comment>
    <comment ref="K5" authorId="0" shapeId="0">
      <text>
        <r>
          <rPr>
            <b/>
            <sz val="9"/>
            <color indexed="8"/>
            <rFont val="Tahoma"/>
            <family val="2"/>
          </rPr>
          <t>Tipo de cotización (%) que corresponda</t>
        </r>
      </text>
    </comment>
    <comment ref="L5" authorId="0" shapeId="0">
      <text>
        <r>
          <rPr>
            <b/>
            <sz val="9"/>
            <color indexed="8"/>
            <rFont val="Tahoma"/>
            <family val="2"/>
          </rPr>
          <t>Tipo de cotización (%) que corresponda</t>
        </r>
      </text>
    </comment>
  </commentList>
</comments>
</file>

<file path=xl/comments2.xml><?xml version="1.0" encoding="utf-8"?>
<comments xmlns="http://schemas.openxmlformats.org/spreadsheetml/2006/main">
  <authors>
    <author/>
  </authors>
  <commentList>
    <comment ref="P3" authorId="0" shapeId="0">
      <text>
        <r>
          <rPr>
            <sz val="8"/>
            <color indexed="8"/>
            <rFont val="Tahoma"/>
            <family val="2"/>
          </rPr>
          <t xml:space="preserve">Introducir los costes de cada uno de los conceptos que correspondan por año
</t>
        </r>
      </text>
    </comment>
    <comment ref="E14" authorId="0" shapeId="0">
      <text>
        <r>
          <rPr>
            <sz val="8"/>
            <color indexed="8"/>
            <rFont val="Tahoma"/>
            <family val="2"/>
          </rPr>
          <t xml:space="preserve">Incluir en este apartado el número de días considerado para la realización de las nóminas (si se realizan por meses de 30 dias, poner 30. Si por el contrario se abona el salario por días naturales del mes, debe ponerse los días que disponga el mes correspondiente)
</t>
        </r>
      </text>
    </comment>
    <comment ref="F14" authorId="0" shapeId="0">
      <text>
        <r>
          <rPr>
            <sz val="8"/>
            <color indexed="8"/>
            <rFont val="Tahoma"/>
            <family val="2"/>
          </rPr>
          <t xml:space="preserve">Nº dias en alta a pagar en la correspondiente a la nómina
</t>
        </r>
      </text>
    </comment>
    <comment ref="G14" authorId="0" shapeId="0">
      <text>
        <r>
          <rPr>
            <b/>
            <sz val="9"/>
            <color indexed="8"/>
            <rFont val="Tahoma"/>
            <family val="2"/>
          </rPr>
          <t xml:space="preserve">Nº de días en baja incluidos en la nomina
</t>
        </r>
      </text>
    </comment>
    <comment ref="H14" authorId="0" shapeId="0">
      <text>
        <r>
          <rPr>
            <sz val="8"/>
            <color indexed="8"/>
            <rFont val="Tahoma"/>
            <family val="2"/>
          </rPr>
          <t xml:space="preserve">Introducir el año correspondiente de la nómina que se introduce. 
</t>
        </r>
      </text>
    </comment>
    <comment ref="K14" authorId="0" shapeId="0">
      <text>
        <r>
          <rPr>
            <sz val="9"/>
            <color indexed="8"/>
            <rFont val="Tahoma"/>
            <family val="2"/>
          </rPr>
          <t xml:space="preserve">Aquí se incluye el coste del SMI+Prorrata Extraordinaria
</t>
        </r>
      </text>
    </comment>
    <comment ref="L14" authorId="0" shapeId="0">
      <text>
        <r>
          <rPr>
            <b/>
            <sz val="9"/>
            <color indexed="8"/>
            <rFont val="Tahoma"/>
            <family val="2"/>
          </rPr>
          <t>En esta columna incluir IMPORTE BRUTO NOMINA</t>
        </r>
      </text>
    </comment>
    <comment ref="U14" authorId="0" shapeId="0">
      <text>
        <r>
          <rPr>
            <sz val="9"/>
            <color indexed="8"/>
            <rFont val="Tahoma"/>
            <family val="2"/>
          </rPr>
          <t xml:space="preserve">Incluir en el caso de que no se abone mensualmente
</t>
        </r>
      </text>
    </comment>
    <comment ref="X14" authorId="0" shapeId="0">
      <text>
        <r>
          <rPr>
            <b/>
            <i/>
            <u/>
            <sz val="9"/>
            <color indexed="8"/>
            <rFont val="Tahoma"/>
            <family val="2"/>
          </rPr>
          <t xml:space="preserve">OJO - Solo usar en caso necesario
</t>
        </r>
        <r>
          <rPr>
            <sz val="9"/>
            <color indexed="8"/>
            <rFont val="Tahoma"/>
            <family val="2"/>
          </rPr>
          <t xml:space="preserve">En caso de utilizar esta columna se deberá especificar en "Comentarios" el motivo del ajuste.
</t>
        </r>
      </text>
    </comment>
  </commentList>
</comments>
</file>

<file path=xl/comments20.xml><?xml version="1.0" encoding="utf-8"?>
<comments xmlns="http://schemas.openxmlformats.org/spreadsheetml/2006/main">
  <authors>
    <author/>
  </authors>
  <commentList>
    <comment ref="F5" authorId="0" shapeId="0">
      <text>
        <r>
          <rPr>
            <b/>
            <sz val="9"/>
            <color indexed="8"/>
            <rFont val="Tahoma"/>
            <family val="2"/>
          </rPr>
          <t xml:space="preserve">Especificar año
</t>
        </r>
      </text>
    </comment>
    <comment ref="G5" authorId="0" shapeId="0">
      <text>
        <r>
          <rPr>
            <b/>
            <sz val="9"/>
            <color indexed="8"/>
            <rFont val="Tahoma"/>
            <family val="2"/>
          </rPr>
          <t>Incluir TODOS los conceptos de la nómina</t>
        </r>
      </text>
    </comment>
    <comment ref="H5" authorId="0" shapeId="0">
      <text>
        <r>
          <rPr>
            <b/>
            <sz val="9"/>
            <color indexed="8"/>
            <rFont val="Tahoma"/>
            <family val="2"/>
          </rPr>
          <t xml:space="preserve">incluir el concepto IT (TOTAL incluido el de empresa)
</t>
        </r>
      </text>
    </comment>
    <comment ref="I5" authorId="0" shapeId="0">
      <text>
        <r>
          <rPr>
            <b/>
            <sz val="9"/>
            <color indexed="8"/>
            <rFont val="Tahoma"/>
            <family val="2"/>
          </rPr>
          <t xml:space="preserve">No incluir aquí los conceptos de IT 
</t>
        </r>
      </text>
    </comment>
    <comment ref="J5" authorId="0" shapeId="0">
      <text>
        <r>
          <rPr>
            <b/>
            <sz val="9"/>
            <color indexed="8"/>
            <rFont val="Tahoma"/>
            <family val="2"/>
          </rPr>
          <t xml:space="preserve">Incluir el CNAE de la Tarifa para la cotización Seguridad Social por AT/EP 
</t>
        </r>
      </text>
    </comment>
    <comment ref="K5" authorId="0" shapeId="0">
      <text>
        <r>
          <rPr>
            <b/>
            <sz val="9"/>
            <color indexed="8"/>
            <rFont val="Tahoma"/>
            <family val="2"/>
          </rPr>
          <t>Tipo de cotización (%) que corresponda</t>
        </r>
      </text>
    </comment>
    <comment ref="L5" authorId="0" shapeId="0">
      <text>
        <r>
          <rPr>
            <b/>
            <sz val="9"/>
            <color indexed="8"/>
            <rFont val="Tahoma"/>
            <family val="2"/>
          </rPr>
          <t>Tipo de cotización (%) que corresponda</t>
        </r>
      </text>
    </comment>
  </commentList>
</comments>
</file>

<file path=xl/comments21.xml><?xml version="1.0" encoding="utf-8"?>
<comments xmlns="http://schemas.openxmlformats.org/spreadsheetml/2006/main">
  <authors>
    <author/>
  </authors>
  <commentList>
    <comment ref="F5" authorId="0" shapeId="0">
      <text>
        <r>
          <rPr>
            <b/>
            <sz val="9"/>
            <color indexed="8"/>
            <rFont val="Tahoma"/>
            <family val="2"/>
          </rPr>
          <t xml:space="preserve">Especificar año
</t>
        </r>
      </text>
    </comment>
    <comment ref="G5" authorId="0" shapeId="0">
      <text>
        <r>
          <rPr>
            <b/>
            <sz val="9"/>
            <color indexed="8"/>
            <rFont val="Tahoma"/>
            <family val="2"/>
          </rPr>
          <t>Incluir TODOS los conceptos de la nómina</t>
        </r>
      </text>
    </comment>
    <comment ref="H5" authorId="0" shapeId="0">
      <text>
        <r>
          <rPr>
            <b/>
            <sz val="9"/>
            <color indexed="8"/>
            <rFont val="Tahoma"/>
            <family val="2"/>
          </rPr>
          <t xml:space="preserve">incluir el concepto IT (TOTAL incluido el de empresa)
</t>
        </r>
      </text>
    </comment>
    <comment ref="I5" authorId="0" shapeId="0">
      <text>
        <r>
          <rPr>
            <b/>
            <sz val="9"/>
            <color indexed="8"/>
            <rFont val="Tahoma"/>
            <family val="2"/>
          </rPr>
          <t xml:space="preserve">No incluir aquí los conceptos de IT 
</t>
        </r>
      </text>
    </comment>
    <comment ref="J5" authorId="0" shapeId="0">
      <text>
        <r>
          <rPr>
            <b/>
            <sz val="9"/>
            <color indexed="8"/>
            <rFont val="Tahoma"/>
            <family val="2"/>
          </rPr>
          <t xml:space="preserve">Incluir el CNAE de la Tarifa para la cotización Seguridad Social por AT/EP 
</t>
        </r>
      </text>
    </comment>
    <comment ref="K5" authorId="0" shapeId="0">
      <text>
        <r>
          <rPr>
            <b/>
            <sz val="9"/>
            <color indexed="8"/>
            <rFont val="Tahoma"/>
            <family val="2"/>
          </rPr>
          <t>Tipo de cotización (%) que corresponda</t>
        </r>
      </text>
    </comment>
    <comment ref="L5" authorId="0" shapeId="0">
      <text>
        <r>
          <rPr>
            <b/>
            <sz val="9"/>
            <color indexed="8"/>
            <rFont val="Tahoma"/>
            <family val="2"/>
          </rPr>
          <t>Tipo de cotización (%) que corresponda</t>
        </r>
      </text>
    </comment>
  </commentList>
</comments>
</file>

<file path=xl/comments22.xml><?xml version="1.0" encoding="utf-8"?>
<comments xmlns="http://schemas.openxmlformats.org/spreadsheetml/2006/main">
  <authors>
    <author/>
  </authors>
  <commentList>
    <comment ref="F5" authorId="0" shapeId="0">
      <text>
        <r>
          <rPr>
            <b/>
            <sz val="9"/>
            <color indexed="8"/>
            <rFont val="Tahoma"/>
            <family val="2"/>
          </rPr>
          <t xml:space="preserve">Especificar año
</t>
        </r>
      </text>
    </comment>
    <comment ref="G5" authorId="0" shapeId="0">
      <text>
        <r>
          <rPr>
            <b/>
            <sz val="9"/>
            <color indexed="8"/>
            <rFont val="Tahoma"/>
            <family val="2"/>
          </rPr>
          <t>Incluir TODOS los conceptos de la nómina</t>
        </r>
      </text>
    </comment>
    <comment ref="H5" authorId="0" shapeId="0">
      <text>
        <r>
          <rPr>
            <b/>
            <sz val="9"/>
            <color indexed="8"/>
            <rFont val="Tahoma"/>
            <family val="2"/>
          </rPr>
          <t xml:space="preserve">incluir el concepto IT (TOTAL incluido el de empresa)
</t>
        </r>
      </text>
    </comment>
    <comment ref="I5" authorId="0" shapeId="0">
      <text>
        <r>
          <rPr>
            <b/>
            <sz val="9"/>
            <color indexed="8"/>
            <rFont val="Tahoma"/>
            <family val="2"/>
          </rPr>
          <t xml:space="preserve">No incluir aquí los conceptos de IT 
</t>
        </r>
      </text>
    </comment>
    <comment ref="J5" authorId="0" shapeId="0">
      <text>
        <r>
          <rPr>
            <b/>
            <sz val="9"/>
            <color indexed="8"/>
            <rFont val="Tahoma"/>
            <family val="2"/>
          </rPr>
          <t xml:space="preserve">Incluir el CNAE de la Tarifa para la cotización Seguridad Social por AT/EP 
</t>
        </r>
      </text>
    </comment>
    <comment ref="K5" authorId="0" shapeId="0">
      <text>
        <r>
          <rPr>
            <b/>
            <sz val="9"/>
            <color indexed="8"/>
            <rFont val="Tahoma"/>
            <family val="2"/>
          </rPr>
          <t>Tipo de cotización (%) que corresponda</t>
        </r>
      </text>
    </comment>
    <comment ref="L5" authorId="0" shapeId="0">
      <text>
        <r>
          <rPr>
            <b/>
            <sz val="9"/>
            <color indexed="8"/>
            <rFont val="Tahoma"/>
            <family val="2"/>
          </rPr>
          <t>Tipo de cotización (%) que corresponda</t>
        </r>
      </text>
    </comment>
  </commentList>
</comments>
</file>

<file path=xl/comments23.xml><?xml version="1.0" encoding="utf-8"?>
<comments xmlns="http://schemas.openxmlformats.org/spreadsheetml/2006/main">
  <authors>
    <author/>
  </authors>
  <commentList>
    <comment ref="F5" authorId="0" shapeId="0">
      <text>
        <r>
          <rPr>
            <b/>
            <sz val="9"/>
            <color indexed="8"/>
            <rFont val="Tahoma"/>
            <family val="2"/>
          </rPr>
          <t xml:space="preserve">Especificar año
</t>
        </r>
      </text>
    </comment>
    <comment ref="G5" authorId="0" shapeId="0">
      <text>
        <r>
          <rPr>
            <b/>
            <sz val="9"/>
            <color indexed="8"/>
            <rFont val="Tahoma"/>
            <family val="2"/>
          </rPr>
          <t>Incluir TODOS los conceptos de la nómina</t>
        </r>
      </text>
    </comment>
    <comment ref="H5" authorId="0" shapeId="0">
      <text>
        <r>
          <rPr>
            <b/>
            <sz val="9"/>
            <color indexed="8"/>
            <rFont val="Tahoma"/>
            <family val="2"/>
          </rPr>
          <t xml:space="preserve">incluir el concepto IT (TOTAL incluido el de empresa)
</t>
        </r>
      </text>
    </comment>
    <comment ref="I5" authorId="0" shapeId="0">
      <text>
        <r>
          <rPr>
            <b/>
            <sz val="9"/>
            <color indexed="8"/>
            <rFont val="Tahoma"/>
            <family val="2"/>
          </rPr>
          <t xml:space="preserve">No incluir aquí los conceptos de IT 
</t>
        </r>
      </text>
    </comment>
    <comment ref="J5" authorId="0" shapeId="0">
      <text>
        <r>
          <rPr>
            <b/>
            <sz val="9"/>
            <color indexed="8"/>
            <rFont val="Tahoma"/>
            <family val="2"/>
          </rPr>
          <t xml:space="preserve">Incluir el CNAE de la Tarifa para la cotización Seguridad Social por AT/EP 
</t>
        </r>
      </text>
    </comment>
    <comment ref="K5" authorId="0" shapeId="0">
      <text>
        <r>
          <rPr>
            <b/>
            <sz val="9"/>
            <color indexed="8"/>
            <rFont val="Tahoma"/>
            <family val="2"/>
          </rPr>
          <t>Tipo de cotización (%) que corresponda</t>
        </r>
      </text>
    </comment>
    <comment ref="L5" authorId="0" shapeId="0">
      <text>
        <r>
          <rPr>
            <b/>
            <sz val="9"/>
            <color indexed="8"/>
            <rFont val="Tahoma"/>
            <family val="2"/>
          </rPr>
          <t>Tipo de cotización (%) que corresponda</t>
        </r>
      </text>
    </comment>
  </commentList>
</comments>
</file>

<file path=xl/comments24.xml><?xml version="1.0" encoding="utf-8"?>
<comments xmlns="http://schemas.openxmlformats.org/spreadsheetml/2006/main">
  <authors>
    <author/>
  </authors>
  <commentList>
    <comment ref="F5" authorId="0" shapeId="0">
      <text>
        <r>
          <rPr>
            <b/>
            <sz val="9"/>
            <color indexed="8"/>
            <rFont val="Tahoma"/>
            <family val="2"/>
          </rPr>
          <t xml:space="preserve">Especificar año
</t>
        </r>
      </text>
    </comment>
    <comment ref="G5" authorId="0" shapeId="0">
      <text>
        <r>
          <rPr>
            <b/>
            <sz val="9"/>
            <color indexed="8"/>
            <rFont val="Tahoma"/>
            <family val="2"/>
          </rPr>
          <t>Incluir TODOS los conceptos de la nómina</t>
        </r>
      </text>
    </comment>
    <comment ref="H5" authorId="0" shapeId="0">
      <text>
        <r>
          <rPr>
            <b/>
            <sz val="9"/>
            <color indexed="8"/>
            <rFont val="Tahoma"/>
            <family val="2"/>
          </rPr>
          <t xml:space="preserve">incluir el concepto IT (TOTAL incluido el de empresa)
</t>
        </r>
      </text>
    </comment>
    <comment ref="I5" authorId="0" shapeId="0">
      <text>
        <r>
          <rPr>
            <b/>
            <sz val="9"/>
            <color indexed="8"/>
            <rFont val="Tahoma"/>
            <family val="2"/>
          </rPr>
          <t xml:space="preserve">No incluir aquí los conceptos de IT 
</t>
        </r>
      </text>
    </comment>
    <comment ref="J5" authorId="0" shapeId="0">
      <text>
        <r>
          <rPr>
            <b/>
            <sz val="9"/>
            <color indexed="8"/>
            <rFont val="Tahoma"/>
            <family val="2"/>
          </rPr>
          <t xml:space="preserve">Incluir el CNAE de la Tarifa para la cotización Seguridad Social por AT/EP 
</t>
        </r>
      </text>
    </comment>
    <comment ref="K5" authorId="0" shapeId="0">
      <text>
        <r>
          <rPr>
            <b/>
            <sz val="9"/>
            <color indexed="8"/>
            <rFont val="Tahoma"/>
            <family val="2"/>
          </rPr>
          <t>Tipo de cotización (%) que corresponda</t>
        </r>
      </text>
    </comment>
    <comment ref="L5" authorId="0" shapeId="0">
      <text>
        <r>
          <rPr>
            <b/>
            <sz val="9"/>
            <color indexed="8"/>
            <rFont val="Tahoma"/>
            <family val="2"/>
          </rPr>
          <t>Tipo de cotización (%) que corresponda</t>
        </r>
      </text>
    </comment>
  </commentList>
</comments>
</file>

<file path=xl/comments25.xml><?xml version="1.0" encoding="utf-8"?>
<comments xmlns="http://schemas.openxmlformats.org/spreadsheetml/2006/main">
  <authors>
    <author/>
  </authors>
  <commentList>
    <comment ref="F5" authorId="0" shapeId="0">
      <text>
        <r>
          <rPr>
            <b/>
            <sz val="9"/>
            <color indexed="8"/>
            <rFont val="Tahoma"/>
            <family val="2"/>
          </rPr>
          <t xml:space="preserve">Especificar año
</t>
        </r>
      </text>
    </comment>
    <comment ref="G5" authorId="0" shapeId="0">
      <text>
        <r>
          <rPr>
            <b/>
            <sz val="9"/>
            <color indexed="8"/>
            <rFont val="Tahoma"/>
            <family val="2"/>
          </rPr>
          <t>Incluir TODOS los conceptos de la nómina</t>
        </r>
      </text>
    </comment>
    <comment ref="H5" authorId="0" shapeId="0">
      <text>
        <r>
          <rPr>
            <b/>
            <sz val="9"/>
            <color indexed="8"/>
            <rFont val="Tahoma"/>
            <family val="2"/>
          </rPr>
          <t xml:space="preserve">incluir el concepto IT (TOTAL incluido el de empresa)
</t>
        </r>
      </text>
    </comment>
    <comment ref="I5" authorId="0" shapeId="0">
      <text>
        <r>
          <rPr>
            <b/>
            <sz val="9"/>
            <color indexed="8"/>
            <rFont val="Tahoma"/>
            <family val="2"/>
          </rPr>
          <t xml:space="preserve">No incluir aquí los conceptos de IT 
</t>
        </r>
      </text>
    </comment>
    <comment ref="J5" authorId="0" shapeId="0">
      <text>
        <r>
          <rPr>
            <b/>
            <sz val="9"/>
            <color indexed="8"/>
            <rFont val="Tahoma"/>
            <family val="2"/>
          </rPr>
          <t xml:space="preserve">Incluir el CNAE de la Tarifa para la cotización Seguridad Social por AT/EP 
</t>
        </r>
      </text>
    </comment>
    <comment ref="K5" authorId="0" shapeId="0">
      <text>
        <r>
          <rPr>
            <b/>
            <sz val="9"/>
            <color indexed="8"/>
            <rFont val="Tahoma"/>
            <family val="2"/>
          </rPr>
          <t>Tipo de cotización (%) que corresponda</t>
        </r>
      </text>
    </comment>
    <comment ref="L5" authorId="0" shapeId="0">
      <text>
        <r>
          <rPr>
            <b/>
            <sz val="9"/>
            <color indexed="8"/>
            <rFont val="Tahoma"/>
            <family val="2"/>
          </rPr>
          <t>Tipo de cotización (%) que corresponda</t>
        </r>
      </text>
    </comment>
  </commentList>
</comments>
</file>

<file path=xl/comments26.xml><?xml version="1.0" encoding="utf-8"?>
<comments xmlns="http://schemas.openxmlformats.org/spreadsheetml/2006/main">
  <authors>
    <author/>
  </authors>
  <commentList>
    <comment ref="F5" authorId="0" shapeId="0">
      <text>
        <r>
          <rPr>
            <b/>
            <sz val="9"/>
            <color indexed="8"/>
            <rFont val="Tahoma"/>
            <family val="2"/>
          </rPr>
          <t xml:space="preserve">Especificar año
</t>
        </r>
      </text>
    </comment>
    <comment ref="G5" authorId="0" shapeId="0">
      <text>
        <r>
          <rPr>
            <b/>
            <sz val="9"/>
            <color indexed="8"/>
            <rFont val="Tahoma"/>
            <family val="2"/>
          </rPr>
          <t>Incluir TODOS los conceptos de la nómina</t>
        </r>
      </text>
    </comment>
    <comment ref="H5" authorId="0" shapeId="0">
      <text>
        <r>
          <rPr>
            <b/>
            <sz val="9"/>
            <color indexed="8"/>
            <rFont val="Tahoma"/>
            <family val="2"/>
          </rPr>
          <t xml:space="preserve">incluir el concepto IT (TOTAL incluido el de empresa)
</t>
        </r>
      </text>
    </comment>
    <comment ref="I5" authorId="0" shapeId="0">
      <text>
        <r>
          <rPr>
            <b/>
            <sz val="9"/>
            <color indexed="8"/>
            <rFont val="Tahoma"/>
            <family val="2"/>
          </rPr>
          <t xml:space="preserve">No incluir aquí los conceptos de IT 
</t>
        </r>
      </text>
    </comment>
    <comment ref="J5" authorId="0" shapeId="0">
      <text>
        <r>
          <rPr>
            <b/>
            <sz val="9"/>
            <color indexed="8"/>
            <rFont val="Tahoma"/>
            <family val="2"/>
          </rPr>
          <t xml:space="preserve">Incluir el CNAE de la Tarifa para la cotización Seguridad Social por AT/EP 
</t>
        </r>
      </text>
    </comment>
    <comment ref="K5" authorId="0" shapeId="0">
      <text>
        <r>
          <rPr>
            <b/>
            <sz val="9"/>
            <color indexed="8"/>
            <rFont val="Tahoma"/>
            <family val="2"/>
          </rPr>
          <t>Tipo de cotización (%) que corresponda</t>
        </r>
      </text>
    </comment>
    <comment ref="L5" authorId="0" shapeId="0">
      <text>
        <r>
          <rPr>
            <b/>
            <sz val="9"/>
            <color indexed="8"/>
            <rFont val="Tahoma"/>
            <family val="2"/>
          </rPr>
          <t>Tipo de cotización (%) que corresponda</t>
        </r>
      </text>
    </comment>
  </commentList>
</comments>
</file>

<file path=xl/comments27.xml><?xml version="1.0" encoding="utf-8"?>
<comments xmlns="http://schemas.openxmlformats.org/spreadsheetml/2006/main">
  <authors>
    <author/>
  </authors>
  <commentList>
    <comment ref="F5" authorId="0" shapeId="0">
      <text>
        <r>
          <rPr>
            <b/>
            <sz val="9"/>
            <color indexed="8"/>
            <rFont val="Tahoma"/>
            <family val="2"/>
          </rPr>
          <t xml:space="preserve">Especificar año
</t>
        </r>
      </text>
    </comment>
    <comment ref="G5" authorId="0" shapeId="0">
      <text>
        <r>
          <rPr>
            <b/>
            <sz val="9"/>
            <color indexed="8"/>
            <rFont val="Tahoma"/>
            <family val="2"/>
          </rPr>
          <t>Incluir TODOS los conceptos de la nómina</t>
        </r>
      </text>
    </comment>
    <comment ref="H5" authorId="0" shapeId="0">
      <text>
        <r>
          <rPr>
            <b/>
            <sz val="9"/>
            <color indexed="8"/>
            <rFont val="Tahoma"/>
            <family val="2"/>
          </rPr>
          <t xml:space="preserve">incluir el concepto IT (TOTAL incluido el de empresa)
</t>
        </r>
      </text>
    </comment>
    <comment ref="I5" authorId="0" shapeId="0">
      <text>
        <r>
          <rPr>
            <b/>
            <sz val="9"/>
            <color indexed="8"/>
            <rFont val="Tahoma"/>
            <family val="2"/>
          </rPr>
          <t xml:space="preserve">No incluir aquí los conceptos de IT 
</t>
        </r>
      </text>
    </comment>
    <comment ref="J5" authorId="0" shapeId="0">
      <text>
        <r>
          <rPr>
            <b/>
            <sz val="9"/>
            <color indexed="8"/>
            <rFont val="Tahoma"/>
            <family val="2"/>
          </rPr>
          <t xml:space="preserve">Incluir el CNAE de la Tarifa para la cotización Seguridad Social por AT/EP 
</t>
        </r>
      </text>
    </comment>
    <comment ref="K5" authorId="0" shapeId="0">
      <text>
        <r>
          <rPr>
            <b/>
            <sz val="9"/>
            <color indexed="8"/>
            <rFont val="Tahoma"/>
            <family val="2"/>
          </rPr>
          <t>Tipo de cotización (%) que corresponda</t>
        </r>
      </text>
    </comment>
    <comment ref="L5" authorId="0" shapeId="0">
      <text>
        <r>
          <rPr>
            <b/>
            <sz val="9"/>
            <color indexed="8"/>
            <rFont val="Tahoma"/>
            <family val="2"/>
          </rPr>
          <t>Tipo de cotización (%) que corresponda</t>
        </r>
      </text>
    </comment>
  </commentList>
</comments>
</file>

<file path=xl/comments28.xml><?xml version="1.0" encoding="utf-8"?>
<comments xmlns="http://schemas.openxmlformats.org/spreadsheetml/2006/main">
  <authors>
    <author/>
  </authors>
  <commentList>
    <comment ref="F5" authorId="0" shapeId="0">
      <text>
        <r>
          <rPr>
            <b/>
            <sz val="9"/>
            <color indexed="8"/>
            <rFont val="Tahoma"/>
            <family val="2"/>
          </rPr>
          <t xml:space="preserve">Especificar año
</t>
        </r>
      </text>
    </comment>
    <comment ref="G5" authorId="0" shapeId="0">
      <text>
        <r>
          <rPr>
            <b/>
            <sz val="9"/>
            <color indexed="8"/>
            <rFont val="Tahoma"/>
            <family val="2"/>
          </rPr>
          <t>Incluir TODOS los conceptos de la nómina</t>
        </r>
      </text>
    </comment>
    <comment ref="H5" authorId="0" shapeId="0">
      <text>
        <r>
          <rPr>
            <b/>
            <sz val="9"/>
            <color indexed="8"/>
            <rFont val="Tahoma"/>
            <family val="2"/>
          </rPr>
          <t xml:space="preserve">incluir el concepto IT (TOTAL incluido el de empresa)
</t>
        </r>
      </text>
    </comment>
    <comment ref="I5" authorId="0" shapeId="0">
      <text>
        <r>
          <rPr>
            <b/>
            <sz val="9"/>
            <color indexed="8"/>
            <rFont val="Tahoma"/>
            <family val="2"/>
          </rPr>
          <t xml:space="preserve">No incluir aquí los conceptos de IT 
</t>
        </r>
      </text>
    </comment>
    <comment ref="J5" authorId="0" shapeId="0">
      <text>
        <r>
          <rPr>
            <b/>
            <sz val="9"/>
            <color indexed="8"/>
            <rFont val="Tahoma"/>
            <family val="2"/>
          </rPr>
          <t xml:space="preserve">Incluir el CNAE de la Tarifa para la cotización Seguridad Social por AT/EP 
</t>
        </r>
      </text>
    </comment>
    <comment ref="K5" authorId="0" shapeId="0">
      <text>
        <r>
          <rPr>
            <b/>
            <sz val="9"/>
            <color indexed="8"/>
            <rFont val="Tahoma"/>
            <family val="2"/>
          </rPr>
          <t>Tipo de cotización (%) que corresponda</t>
        </r>
      </text>
    </comment>
    <comment ref="L5" authorId="0" shapeId="0">
      <text>
        <r>
          <rPr>
            <b/>
            <sz val="9"/>
            <color indexed="8"/>
            <rFont val="Tahoma"/>
            <family val="2"/>
          </rPr>
          <t>Tipo de cotización (%) que corresponda</t>
        </r>
      </text>
    </comment>
  </commentList>
</comments>
</file>

<file path=xl/comments29.xml><?xml version="1.0" encoding="utf-8"?>
<comments xmlns="http://schemas.openxmlformats.org/spreadsheetml/2006/main">
  <authors>
    <author/>
  </authors>
  <commentList>
    <comment ref="F5" authorId="0" shapeId="0">
      <text>
        <r>
          <rPr>
            <b/>
            <sz val="9"/>
            <color indexed="8"/>
            <rFont val="Tahoma"/>
            <family val="2"/>
          </rPr>
          <t xml:space="preserve">Especificar año
</t>
        </r>
      </text>
    </comment>
    <comment ref="G5" authorId="0" shapeId="0">
      <text>
        <r>
          <rPr>
            <b/>
            <sz val="9"/>
            <color indexed="8"/>
            <rFont val="Tahoma"/>
            <family val="2"/>
          </rPr>
          <t>Incluir TODOS los conceptos de la nómina</t>
        </r>
      </text>
    </comment>
    <comment ref="H5" authorId="0" shapeId="0">
      <text>
        <r>
          <rPr>
            <b/>
            <sz val="9"/>
            <color indexed="8"/>
            <rFont val="Tahoma"/>
            <family val="2"/>
          </rPr>
          <t xml:space="preserve">incluir el concepto IT (TOTAL incluido el de empresa)
</t>
        </r>
      </text>
    </comment>
    <comment ref="I5" authorId="0" shapeId="0">
      <text>
        <r>
          <rPr>
            <b/>
            <sz val="9"/>
            <color indexed="8"/>
            <rFont val="Tahoma"/>
            <family val="2"/>
          </rPr>
          <t xml:space="preserve">No incluir aquí los conceptos de IT 
</t>
        </r>
      </text>
    </comment>
    <comment ref="J5" authorId="0" shapeId="0">
      <text>
        <r>
          <rPr>
            <b/>
            <sz val="9"/>
            <color indexed="8"/>
            <rFont val="Tahoma"/>
            <family val="2"/>
          </rPr>
          <t xml:space="preserve">Incluir el CNAE de la Tarifa para la cotización Seguridad Social por AT/EP 
</t>
        </r>
      </text>
    </comment>
    <comment ref="K5" authorId="0" shapeId="0">
      <text>
        <r>
          <rPr>
            <b/>
            <sz val="9"/>
            <color indexed="8"/>
            <rFont val="Tahoma"/>
            <family val="2"/>
          </rPr>
          <t>Tipo de cotización (%) que corresponda</t>
        </r>
      </text>
    </comment>
    <comment ref="L5" authorId="0" shapeId="0">
      <text>
        <r>
          <rPr>
            <b/>
            <sz val="9"/>
            <color indexed="8"/>
            <rFont val="Tahoma"/>
            <family val="2"/>
          </rPr>
          <t>Tipo de cotización (%) que corresponda</t>
        </r>
      </text>
    </comment>
  </commentList>
</comments>
</file>

<file path=xl/comments3.xml><?xml version="1.0" encoding="utf-8"?>
<comments xmlns="http://schemas.openxmlformats.org/spreadsheetml/2006/main">
  <authors>
    <author/>
  </authors>
  <commentList>
    <comment ref="P3" authorId="0" shapeId="0">
      <text>
        <r>
          <rPr>
            <sz val="8"/>
            <color indexed="8"/>
            <rFont val="Tahoma"/>
            <family val="2"/>
          </rPr>
          <t xml:space="preserve">Introducir los costes de cada uno de los conceptos que correspondan por año
</t>
        </r>
      </text>
    </comment>
    <comment ref="E14" authorId="0" shapeId="0">
      <text>
        <r>
          <rPr>
            <sz val="8"/>
            <color indexed="8"/>
            <rFont val="Tahoma"/>
            <family val="2"/>
          </rPr>
          <t xml:space="preserve">Incluir en este apartado el número de días considerado para la realización de las nóminas (si se realizan por meses de 30 dias, poner 30. Si por el contrario se abona el salario por días naturales del mes, debe ponerse los días que disponga el mes correspondiente)
</t>
        </r>
      </text>
    </comment>
    <comment ref="F14" authorId="0" shapeId="0">
      <text>
        <r>
          <rPr>
            <sz val="8"/>
            <color indexed="8"/>
            <rFont val="Tahoma"/>
            <family val="2"/>
          </rPr>
          <t xml:space="preserve">Nº dias en alta a pagar en la correspondiente a la nómina
</t>
        </r>
      </text>
    </comment>
    <comment ref="G14" authorId="0" shapeId="0">
      <text>
        <r>
          <rPr>
            <b/>
            <sz val="9"/>
            <color indexed="8"/>
            <rFont val="Tahoma"/>
            <family val="2"/>
          </rPr>
          <t xml:space="preserve">Nº de días en baja incluidos en la nomina
</t>
        </r>
      </text>
    </comment>
    <comment ref="H14" authorId="0" shapeId="0">
      <text>
        <r>
          <rPr>
            <sz val="8"/>
            <color indexed="8"/>
            <rFont val="Tahoma"/>
            <family val="2"/>
          </rPr>
          <t xml:space="preserve">Introducir el año correspondiente de la nómina que se introduce. 
</t>
        </r>
      </text>
    </comment>
    <comment ref="K14" authorId="0" shapeId="0">
      <text>
        <r>
          <rPr>
            <sz val="9"/>
            <color indexed="8"/>
            <rFont val="Tahoma"/>
            <family val="2"/>
          </rPr>
          <t xml:space="preserve">Aquí se incluye el coste del SMI+Prorrata Extraordinaria
</t>
        </r>
      </text>
    </comment>
    <comment ref="L14" authorId="0" shapeId="0">
      <text>
        <r>
          <rPr>
            <b/>
            <sz val="9"/>
            <color indexed="8"/>
            <rFont val="Tahoma"/>
            <family val="2"/>
          </rPr>
          <t>En esta columna incluir importe bruto nómina</t>
        </r>
      </text>
    </comment>
    <comment ref="U14" authorId="0" shapeId="0">
      <text>
        <r>
          <rPr>
            <sz val="9"/>
            <color indexed="8"/>
            <rFont val="Tahoma"/>
            <family val="2"/>
          </rPr>
          <t xml:space="preserve">Incluir en el caso de que no se abone mensualmente
</t>
        </r>
      </text>
    </comment>
    <comment ref="X14" authorId="0" shapeId="0">
      <text>
        <r>
          <rPr>
            <b/>
            <i/>
            <u/>
            <sz val="9"/>
            <color indexed="8"/>
            <rFont val="Tahoma"/>
            <family val="2"/>
          </rPr>
          <t xml:space="preserve">OJO - Solo usar en caso necesario
</t>
        </r>
        <r>
          <rPr>
            <sz val="9"/>
            <color indexed="8"/>
            <rFont val="Tahoma"/>
            <family val="2"/>
          </rPr>
          <t xml:space="preserve">En caso de utilizar esta columna se deberá especificar en "Comentarios" el motivo del ajuste.
</t>
        </r>
      </text>
    </comment>
  </commentList>
</comments>
</file>

<file path=xl/comments30.xml><?xml version="1.0" encoding="utf-8"?>
<comments xmlns="http://schemas.openxmlformats.org/spreadsheetml/2006/main">
  <authors>
    <author/>
  </authors>
  <commentList>
    <comment ref="F5" authorId="0" shapeId="0">
      <text>
        <r>
          <rPr>
            <b/>
            <sz val="9"/>
            <color indexed="8"/>
            <rFont val="Tahoma"/>
            <family val="2"/>
          </rPr>
          <t xml:space="preserve">Especificar año
</t>
        </r>
      </text>
    </comment>
    <comment ref="G5" authorId="0" shapeId="0">
      <text>
        <r>
          <rPr>
            <b/>
            <sz val="9"/>
            <color indexed="8"/>
            <rFont val="Tahoma"/>
            <family val="2"/>
          </rPr>
          <t>Incluir TODOS los conceptos de la nómina</t>
        </r>
      </text>
    </comment>
    <comment ref="H5" authorId="0" shapeId="0">
      <text>
        <r>
          <rPr>
            <b/>
            <sz val="9"/>
            <color indexed="8"/>
            <rFont val="Tahoma"/>
            <family val="2"/>
          </rPr>
          <t xml:space="preserve">incluir el concepto IT (TOTAL incluido el de empresa)
</t>
        </r>
      </text>
    </comment>
    <comment ref="I5" authorId="0" shapeId="0">
      <text>
        <r>
          <rPr>
            <b/>
            <sz val="9"/>
            <color indexed="8"/>
            <rFont val="Tahoma"/>
            <family val="2"/>
          </rPr>
          <t xml:space="preserve">No incluir aquí los conceptos de IT 
</t>
        </r>
      </text>
    </comment>
    <comment ref="J5" authorId="0" shapeId="0">
      <text>
        <r>
          <rPr>
            <b/>
            <sz val="9"/>
            <color indexed="8"/>
            <rFont val="Tahoma"/>
            <family val="2"/>
          </rPr>
          <t xml:space="preserve">Incluir el CNAE de la Tarifa para la cotización Seguridad Social por AT/EP 
</t>
        </r>
      </text>
    </comment>
    <comment ref="K5" authorId="0" shapeId="0">
      <text>
        <r>
          <rPr>
            <b/>
            <sz val="9"/>
            <color indexed="8"/>
            <rFont val="Tahoma"/>
            <family val="2"/>
          </rPr>
          <t>Tipo de cotización (%) que corresponda</t>
        </r>
      </text>
    </comment>
    <comment ref="L5" authorId="0" shapeId="0">
      <text>
        <r>
          <rPr>
            <b/>
            <sz val="9"/>
            <color indexed="8"/>
            <rFont val="Tahoma"/>
            <family val="2"/>
          </rPr>
          <t>Tipo de cotización (%) que corresponda</t>
        </r>
      </text>
    </comment>
  </commentList>
</comments>
</file>

<file path=xl/comments31.xml><?xml version="1.0" encoding="utf-8"?>
<comments xmlns="http://schemas.openxmlformats.org/spreadsheetml/2006/main">
  <authors>
    <author/>
  </authors>
  <commentList>
    <comment ref="F5" authorId="0" shapeId="0">
      <text>
        <r>
          <rPr>
            <b/>
            <sz val="9"/>
            <color indexed="8"/>
            <rFont val="Tahoma"/>
            <family val="2"/>
          </rPr>
          <t xml:space="preserve">Especificar año
</t>
        </r>
      </text>
    </comment>
    <comment ref="G5" authorId="0" shapeId="0">
      <text>
        <r>
          <rPr>
            <b/>
            <sz val="9"/>
            <color indexed="8"/>
            <rFont val="Tahoma"/>
            <family val="2"/>
          </rPr>
          <t>Incluir TODOS los conceptos de la nómina</t>
        </r>
      </text>
    </comment>
    <comment ref="H5" authorId="0" shapeId="0">
      <text>
        <r>
          <rPr>
            <b/>
            <sz val="9"/>
            <color indexed="8"/>
            <rFont val="Tahoma"/>
            <family val="2"/>
          </rPr>
          <t xml:space="preserve">incluir el concepto IT (TOTAL incluido el de empresa)
</t>
        </r>
      </text>
    </comment>
    <comment ref="I5" authorId="0" shapeId="0">
      <text>
        <r>
          <rPr>
            <b/>
            <sz val="9"/>
            <color indexed="8"/>
            <rFont val="Tahoma"/>
            <family val="2"/>
          </rPr>
          <t xml:space="preserve">No incluir aquí los conceptos de IT 
</t>
        </r>
      </text>
    </comment>
    <comment ref="J5" authorId="0" shapeId="0">
      <text>
        <r>
          <rPr>
            <b/>
            <sz val="9"/>
            <color indexed="8"/>
            <rFont val="Tahoma"/>
            <family val="2"/>
          </rPr>
          <t xml:space="preserve">Incluir el CNAE de la Tarifa para la cotización Seguridad Social por AT/EP 
</t>
        </r>
      </text>
    </comment>
    <comment ref="K5" authorId="0" shapeId="0">
      <text>
        <r>
          <rPr>
            <b/>
            <sz val="9"/>
            <color indexed="8"/>
            <rFont val="Tahoma"/>
            <family val="2"/>
          </rPr>
          <t>Tipo de cotización (%) que corresponda</t>
        </r>
      </text>
    </comment>
    <comment ref="L5" authorId="0" shapeId="0">
      <text>
        <r>
          <rPr>
            <b/>
            <sz val="9"/>
            <color indexed="8"/>
            <rFont val="Tahoma"/>
            <family val="2"/>
          </rPr>
          <t>Tipo de cotización (%) que corresponda</t>
        </r>
      </text>
    </comment>
  </commentList>
</comments>
</file>

<file path=xl/comments32.xml><?xml version="1.0" encoding="utf-8"?>
<comments xmlns="http://schemas.openxmlformats.org/spreadsheetml/2006/main">
  <authors>
    <author/>
  </authors>
  <commentList>
    <comment ref="J8" authorId="0" shapeId="0">
      <text>
        <r>
          <rPr>
            <b/>
            <sz val="9"/>
            <color indexed="8"/>
            <rFont val="Tahoma"/>
            <family val="2"/>
          </rPr>
          <t xml:space="preserve">Debe indicar el concepto de los incluidos dentro de la lista desplegable
</t>
        </r>
      </text>
    </comment>
  </commentList>
</comments>
</file>

<file path=xl/comments4.xml><?xml version="1.0" encoding="utf-8"?>
<comments xmlns="http://schemas.openxmlformats.org/spreadsheetml/2006/main">
  <authors>
    <author/>
  </authors>
  <commentList>
    <comment ref="P3" authorId="0" shapeId="0">
      <text>
        <r>
          <rPr>
            <sz val="8"/>
            <color indexed="8"/>
            <rFont val="Tahoma"/>
            <family val="2"/>
          </rPr>
          <t xml:space="preserve">Introducir los costes de cada uno de los conceptos que correspondan por año
</t>
        </r>
      </text>
    </comment>
    <comment ref="E14" authorId="0" shapeId="0">
      <text>
        <r>
          <rPr>
            <sz val="8"/>
            <color indexed="8"/>
            <rFont val="Tahoma"/>
            <family val="2"/>
          </rPr>
          <t xml:space="preserve">Incluir en este apartado el número de días considerado para la realización de las nóminas (si se realizan por meses de 30 dias, poner 30. Si por el contrario se abona el salario por días naturales del mes, debe ponerse los días que disponga el mes correspondiente)
</t>
        </r>
      </text>
    </comment>
    <comment ref="F14" authorId="0" shapeId="0">
      <text>
        <r>
          <rPr>
            <sz val="8"/>
            <color indexed="8"/>
            <rFont val="Tahoma"/>
            <family val="2"/>
          </rPr>
          <t xml:space="preserve">Nº dias en alta a pagar en la correspondiente a la nómina
</t>
        </r>
      </text>
    </comment>
    <comment ref="G14" authorId="0" shapeId="0">
      <text>
        <r>
          <rPr>
            <b/>
            <sz val="9"/>
            <color indexed="8"/>
            <rFont val="Tahoma"/>
            <family val="2"/>
          </rPr>
          <t xml:space="preserve">Nº de días en baja incluidos en la nomina
</t>
        </r>
      </text>
    </comment>
    <comment ref="H14" authorId="0" shapeId="0">
      <text>
        <r>
          <rPr>
            <sz val="8"/>
            <color indexed="8"/>
            <rFont val="Tahoma"/>
            <family val="2"/>
          </rPr>
          <t xml:space="preserve">Introducir el año correspondiente de la nómina que se introduce. 
</t>
        </r>
      </text>
    </comment>
    <comment ref="K14" authorId="0" shapeId="0">
      <text>
        <r>
          <rPr>
            <sz val="9"/>
            <color indexed="8"/>
            <rFont val="Tahoma"/>
            <family val="2"/>
          </rPr>
          <t xml:space="preserve">Aquí se incluye el coste del SMI+Prorrata Extraordinaria
</t>
        </r>
      </text>
    </comment>
    <comment ref="L14" authorId="0" shapeId="0">
      <text>
        <r>
          <rPr>
            <b/>
            <sz val="9"/>
            <color indexed="8"/>
            <rFont val="Tahoma"/>
            <family val="2"/>
          </rPr>
          <t>En esta columna incluir Importe bruto nómina</t>
        </r>
      </text>
    </comment>
    <comment ref="U14" authorId="0" shapeId="0">
      <text>
        <r>
          <rPr>
            <sz val="9"/>
            <color indexed="8"/>
            <rFont val="Tahoma"/>
            <family val="2"/>
          </rPr>
          <t xml:space="preserve">Incluir en el caso de que no se abone mensualmente
</t>
        </r>
      </text>
    </comment>
    <comment ref="X14" authorId="0" shapeId="0">
      <text>
        <r>
          <rPr>
            <b/>
            <i/>
            <u/>
            <sz val="9"/>
            <color indexed="8"/>
            <rFont val="Tahoma"/>
            <family val="2"/>
          </rPr>
          <t xml:space="preserve">OJO - Solo usar en caso necesario
</t>
        </r>
        <r>
          <rPr>
            <sz val="9"/>
            <color indexed="8"/>
            <rFont val="Tahoma"/>
            <family val="2"/>
          </rPr>
          <t xml:space="preserve">En caso de utilizar esta columna se deberá especificar en "Comentarios" el motivo del ajuste.
</t>
        </r>
      </text>
    </comment>
  </commentList>
</comments>
</file>

<file path=xl/comments5.xml><?xml version="1.0" encoding="utf-8"?>
<comments xmlns="http://schemas.openxmlformats.org/spreadsheetml/2006/main">
  <authors>
    <author/>
  </authors>
  <commentList>
    <comment ref="P3" authorId="0" shapeId="0">
      <text>
        <r>
          <rPr>
            <sz val="8"/>
            <color indexed="8"/>
            <rFont val="Tahoma"/>
            <family val="2"/>
          </rPr>
          <t xml:space="preserve">Introducir los costes de cada uno de los conceptos que correspondan por año
</t>
        </r>
      </text>
    </comment>
    <comment ref="E14" authorId="0" shapeId="0">
      <text>
        <r>
          <rPr>
            <sz val="8"/>
            <color indexed="8"/>
            <rFont val="Tahoma"/>
            <family val="2"/>
          </rPr>
          <t xml:space="preserve">Incluir en este apartado el número de días considerado para la realización de las nóminas (si se realizan por meses de 30 dias, poner 30. Si por el contrario se abona el salario por días naturales del mes, debe ponerse los días que disponga el mes correspondiente)
</t>
        </r>
      </text>
    </comment>
    <comment ref="F14" authorId="0" shapeId="0">
      <text>
        <r>
          <rPr>
            <sz val="8"/>
            <color indexed="8"/>
            <rFont val="Tahoma"/>
            <family val="2"/>
          </rPr>
          <t xml:space="preserve">Nº dias en alta a pagar en la correspondiente a la nómina
</t>
        </r>
      </text>
    </comment>
    <comment ref="G14" authorId="0" shapeId="0">
      <text>
        <r>
          <rPr>
            <b/>
            <sz val="9"/>
            <color indexed="8"/>
            <rFont val="Tahoma"/>
            <family val="2"/>
          </rPr>
          <t xml:space="preserve">Nº de días en baja incluidos en la nomina
</t>
        </r>
      </text>
    </comment>
    <comment ref="H14" authorId="0" shapeId="0">
      <text>
        <r>
          <rPr>
            <sz val="8"/>
            <color indexed="8"/>
            <rFont val="Tahoma"/>
            <family val="2"/>
          </rPr>
          <t xml:space="preserve">Introducir el año correspondiente de la nómina que se introduce. 
</t>
        </r>
      </text>
    </comment>
    <comment ref="K14" authorId="0" shapeId="0">
      <text>
        <r>
          <rPr>
            <sz val="9"/>
            <color indexed="8"/>
            <rFont val="Tahoma"/>
            <family val="2"/>
          </rPr>
          <t xml:space="preserve">Aquí se incluye el coste del SMI+Prorrata Extraordinaria
</t>
        </r>
      </text>
    </comment>
    <comment ref="L14" authorId="0" shapeId="0">
      <text>
        <r>
          <rPr>
            <b/>
            <sz val="9"/>
            <color indexed="8"/>
            <rFont val="Tahoma"/>
            <family val="2"/>
          </rPr>
          <t>En esta columna incluir IMPORTE BRUTO NOMINA</t>
        </r>
      </text>
    </comment>
    <comment ref="U14" authorId="0" shapeId="0">
      <text>
        <r>
          <rPr>
            <sz val="9"/>
            <color indexed="8"/>
            <rFont val="Tahoma"/>
            <family val="2"/>
          </rPr>
          <t xml:space="preserve">Incluir en el caso de que no se abone mensualmente
</t>
        </r>
      </text>
    </comment>
    <comment ref="X14" authorId="0" shapeId="0">
      <text>
        <r>
          <rPr>
            <b/>
            <i/>
            <u/>
            <sz val="9"/>
            <color indexed="8"/>
            <rFont val="Tahoma"/>
            <family val="2"/>
          </rPr>
          <t xml:space="preserve">OJO - Solo usar en caso necesario
</t>
        </r>
        <r>
          <rPr>
            <sz val="9"/>
            <color indexed="8"/>
            <rFont val="Tahoma"/>
            <family val="2"/>
          </rPr>
          <t xml:space="preserve">En caso de utilizar esta columna se deberá especificar en "Comentarios" el motivo del ajuste.
</t>
        </r>
      </text>
    </comment>
  </commentList>
</comments>
</file>

<file path=xl/comments6.xml><?xml version="1.0" encoding="utf-8"?>
<comments xmlns="http://schemas.openxmlformats.org/spreadsheetml/2006/main">
  <authors>
    <author/>
  </authors>
  <commentList>
    <comment ref="P3" authorId="0" shapeId="0">
      <text>
        <r>
          <rPr>
            <sz val="8"/>
            <color indexed="8"/>
            <rFont val="Tahoma"/>
            <family val="2"/>
          </rPr>
          <t xml:space="preserve">Introducir los costes de cada uno de los conceptos que correspondan por año
</t>
        </r>
      </text>
    </comment>
    <comment ref="E14" authorId="0" shapeId="0">
      <text>
        <r>
          <rPr>
            <sz val="8"/>
            <color indexed="8"/>
            <rFont val="Tahoma"/>
            <family val="2"/>
          </rPr>
          <t xml:space="preserve">Incluir en este apartado el número de días considerado para la realización de las nóminas (si se realizan por meses de 30 dias, poner 30. Si por el contrario se abona el salario por días naturales del mes, debe ponerse los días que disponga el mes correspondiente)
</t>
        </r>
      </text>
    </comment>
    <comment ref="F14" authorId="0" shapeId="0">
      <text>
        <r>
          <rPr>
            <sz val="8"/>
            <color indexed="8"/>
            <rFont val="Tahoma"/>
            <family val="2"/>
          </rPr>
          <t xml:space="preserve">Nº dias en alta a pagar en la correspondiente a la nómina
</t>
        </r>
      </text>
    </comment>
    <comment ref="G14" authorId="0" shapeId="0">
      <text>
        <r>
          <rPr>
            <b/>
            <sz val="9"/>
            <color indexed="8"/>
            <rFont val="Tahoma"/>
            <family val="2"/>
          </rPr>
          <t xml:space="preserve">Nº de días en baja incluidos en la nomina
</t>
        </r>
      </text>
    </comment>
    <comment ref="H14" authorId="0" shapeId="0">
      <text>
        <r>
          <rPr>
            <sz val="8"/>
            <color indexed="8"/>
            <rFont val="Tahoma"/>
            <family val="2"/>
          </rPr>
          <t xml:space="preserve">Introducir el año correspondiente de la nómina que se introduce. 
</t>
        </r>
      </text>
    </comment>
    <comment ref="K14" authorId="0" shapeId="0">
      <text>
        <r>
          <rPr>
            <sz val="9"/>
            <color indexed="8"/>
            <rFont val="Tahoma"/>
            <family val="2"/>
          </rPr>
          <t xml:space="preserve">Aquí se incluye el coste del SMI+Prorrata Extraordinaria
</t>
        </r>
      </text>
    </comment>
    <comment ref="L14" authorId="0" shapeId="0">
      <text>
        <r>
          <rPr>
            <b/>
            <sz val="9"/>
            <color indexed="8"/>
            <rFont val="Tahoma"/>
            <family val="2"/>
          </rPr>
          <t>En esta columna incluir IMPORTE BRUTO NOMINA</t>
        </r>
      </text>
    </comment>
    <comment ref="U14" authorId="0" shapeId="0">
      <text>
        <r>
          <rPr>
            <sz val="9"/>
            <color indexed="8"/>
            <rFont val="Tahoma"/>
            <family val="2"/>
          </rPr>
          <t xml:space="preserve">Incluir en el caso de que no se abone mensualmente
</t>
        </r>
      </text>
    </comment>
    <comment ref="X14" authorId="0" shapeId="0">
      <text>
        <r>
          <rPr>
            <b/>
            <i/>
            <u/>
            <sz val="9"/>
            <color indexed="8"/>
            <rFont val="Tahoma"/>
            <family val="2"/>
          </rPr>
          <t xml:space="preserve">OJO - Solo usar en caso necesario
</t>
        </r>
        <r>
          <rPr>
            <sz val="9"/>
            <color indexed="8"/>
            <rFont val="Tahoma"/>
            <family val="2"/>
          </rPr>
          <t xml:space="preserve">En caso de utilizar esta columna se deberá especificar en "Comentarios" el motivo del ajuste.
</t>
        </r>
      </text>
    </comment>
  </commentList>
</comments>
</file>

<file path=xl/comments7.xml><?xml version="1.0" encoding="utf-8"?>
<comments xmlns="http://schemas.openxmlformats.org/spreadsheetml/2006/main">
  <authors>
    <author/>
  </authors>
  <commentList>
    <comment ref="P3" authorId="0" shapeId="0">
      <text>
        <r>
          <rPr>
            <sz val="8"/>
            <color indexed="8"/>
            <rFont val="Tahoma"/>
            <family val="2"/>
          </rPr>
          <t xml:space="preserve">Introducir los costes de cada uno de los conceptos que correspondan por año
</t>
        </r>
      </text>
    </comment>
    <comment ref="E14" authorId="0" shapeId="0">
      <text>
        <r>
          <rPr>
            <sz val="8"/>
            <color indexed="8"/>
            <rFont val="Tahoma"/>
            <family val="2"/>
          </rPr>
          <t xml:space="preserve">Incluir en este apartado el número de días considerado para la realización de las nóminas (si se realizan por meses de 30 dias, poner 30. Si por el contrario se abona el salario por días naturales del mes, debe ponerse los días que disponga el mes correspondiente)
</t>
        </r>
      </text>
    </comment>
    <comment ref="F14" authorId="0" shapeId="0">
      <text>
        <r>
          <rPr>
            <sz val="8"/>
            <color indexed="8"/>
            <rFont val="Tahoma"/>
            <family val="2"/>
          </rPr>
          <t xml:space="preserve">Nº dias en alta a pagar en la correspondiente a la nómina
</t>
        </r>
      </text>
    </comment>
    <comment ref="G14" authorId="0" shapeId="0">
      <text>
        <r>
          <rPr>
            <b/>
            <sz val="9"/>
            <color indexed="8"/>
            <rFont val="Tahoma"/>
            <family val="2"/>
          </rPr>
          <t xml:space="preserve">Nº de días en baja incluidos en la nomina
</t>
        </r>
      </text>
    </comment>
    <comment ref="H14" authorId="0" shapeId="0">
      <text>
        <r>
          <rPr>
            <sz val="8"/>
            <color indexed="8"/>
            <rFont val="Tahoma"/>
            <family val="2"/>
          </rPr>
          <t xml:space="preserve">Introducir el año correspondiente de la nómina que se introduce. 
</t>
        </r>
      </text>
    </comment>
    <comment ref="K14" authorId="0" shapeId="0">
      <text>
        <r>
          <rPr>
            <sz val="9"/>
            <color indexed="8"/>
            <rFont val="Tahoma"/>
            <family val="2"/>
          </rPr>
          <t xml:space="preserve">Aquí se incluye el coste del SMI+Prorrata Extraordinaria
</t>
        </r>
      </text>
    </comment>
    <comment ref="L14" authorId="0" shapeId="0">
      <text>
        <r>
          <rPr>
            <b/>
            <sz val="9"/>
            <color indexed="8"/>
            <rFont val="Tahoma"/>
            <family val="2"/>
          </rPr>
          <t>En esta columna incluir IMPORTE BRUTO NOMINA</t>
        </r>
      </text>
    </comment>
    <comment ref="U14" authorId="0" shapeId="0">
      <text>
        <r>
          <rPr>
            <sz val="9"/>
            <color indexed="8"/>
            <rFont val="Tahoma"/>
            <family val="2"/>
          </rPr>
          <t xml:space="preserve">Incluir en el caso de que no se abone mensualmente
</t>
        </r>
      </text>
    </comment>
    <comment ref="X14" authorId="0" shapeId="0">
      <text>
        <r>
          <rPr>
            <b/>
            <i/>
            <u/>
            <sz val="9"/>
            <color indexed="8"/>
            <rFont val="Tahoma"/>
            <family val="2"/>
          </rPr>
          <t xml:space="preserve">OJO - Solo usar en caso necesario
</t>
        </r>
        <r>
          <rPr>
            <sz val="9"/>
            <color indexed="8"/>
            <rFont val="Tahoma"/>
            <family val="2"/>
          </rPr>
          <t xml:space="preserve">En caso de utilizar esta columna se deberá especificar en "Comentarios" el motivo del ajuste.
</t>
        </r>
      </text>
    </comment>
  </commentList>
</comments>
</file>

<file path=xl/comments8.xml><?xml version="1.0" encoding="utf-8"?>
<comments xmlns="http://schemas.openxmlformats.org/spreadsheetml/2006/main">
  <authors>
    <author/>
  </authors>
  <commentList>
    <comment ref="P3" authorId="0" shapeId="0">
      <text>
        <r>
          <rPr>
            <sz val="8"/>
            <color indexed="8"/>
            <rFont val="Tahoma"/>
            <family val="2"/>
          </rPr>
          <t xml:space="preserve">Introducir los costes de cada uno de los conceptos que correspondan por año
</t>
        </r>
      </text>
    </comment>
    <comment ref="E14" authorId="0" shapeId="0">
      <text>
        <r>
          <rPr>
            <sz val="8"/>
            <color indexed="8"/>
            <rFont val="Tahoma"/>
            <family val="2"/>
          </rPr>
          <t xml:space="preserve">Incluir en este apartado el número de días considerado para la realización de las nóminas (si se realizan por meses de 30 dias, poner 30. Si por el contrario se abona el salario por días naturales del mes, debe ponerse los días que disponga el mes correspondiente)
</t>
        </r>
      </text>
    </comment>
    <comment ref="F14" authorId="0" shapeId="0">
      <text>
        <r>
          <rPr>
            <sz val="8"/>
            <color indexed="8"/>
            <rFont val="Tahoma"/>
            <family val="2"/>
          </rPr>
          <t xml:space="preserve">Nº dias en alta a pagar en la correspondiente a la nómina
</t>
        </r>
      </text>
    </comment>
    <comment ref="G14" authorId="0" shapeId="0">
      <text>
        <r>
          <rPr>
            <b/>
            <sz val="9"/>
            <color indexed="8"/>
            <rFont val="Tahoma"/>
            <family val="2"/>
          </rPr>
          <t xml:space="preserve">Nº de días en baja incluidos en la nomina
</t>
        </r>
      </text>
    </comment>
    <comment ref="H14" authorId="0" shapeId="0">
      <text>
        <r>
          <rPr>
            <sz val="8"/>
            <color indexed="8"/>
            <rFont val="Tahoma"/>
            <family val="2"/>
          </rPr>
          <t xml:space="preserve">Introducir el año correspondiente de la nómina que se introduce. 
</t>
        </r>
      </text>
    </comment>
    <comment ref="K14" authorId="0" shapeId="0">
      <text>
        <r>
          <rPr>
            <sz val="9"/>
            <color indexed="8"/>
            <rFont val="Tahoma"/>
            <family val="2"/>
          </rPr>
          <t xml:space="preserve">Aquí se incluye el coste del SMI+Prorrata Extraordinaria
</t>
        </r>
      </text>
    </comment>
    <comment ref="L14" authorId="0" shapeId="0">
      <text>
        <r>
          <rPr>
            <b/>
            <sz val="9"/>
            <color indexed="8"/>
            <rFont val="Tahoma"/>
            <family val="2"/>
          </rPr>
          <t>En esta columna incluir IMPORTE BRUTO NOMINA</t>
        </r>
      </text>
    </comment>
    <comment ref="U14" authorId="0" shapeId="0">
      <text>
        <r>
          <rPr>
            <sz val="9"/>
            <color indexed="8"/>
            <rFont val="Tahoma"/>
            <family val="2"/>
          </rPr>
          <t xml:space="preserve">Incluir en el caso de que no se abone mensualmente
</t>
        </r>
      </text>
    </comment>
    <comment ref="X14" authorId="0" shapeId="0">
      <text>
        <r>
          <rPr>
            <b/>
            <i/>
            <u/>
            <sz val="9"/>
            <color indexed="8"/>
            <rFont val="Tahoma"/>
            <family val="2"/>
          </rPr>
          <t xml:space="preserve">OJO - Solo usar en caso necesario
</t>
        </r>
        <r>
          <rPr>
            <sz val="9"/>
            <color indexed="8"/>
            <rFont val="Tahoma"/>
            <family val="2"/>
          </rPr>
          <t xml:space="preserve">En caso de utilizar esta columna se deberá especificar en "Comentarios" el motivo del ajuste.
</t>
        </r>
      </text>
    </comment>
  </commentList>
</comments>
</file>

<file path=xl/comments9.xml><?xml version="1.0" encoding="utf-8"?>
<comments xmlns="http://schemas.openxmlformats.org/spreadsheetml/2006/main">
  <authors>
    <author/>
  </authors>
  <commentList>
    <comment ref="P3" authorId="0" shapeId="0">
      <text>
        <r>
          <rPr>
            <sz val="8"/>
            <color indexed="8"/>
            <rFont val="Tahoma"/>
            <family val="2"/>
          </rPr>
          <t xml:space="preserve">Introducir los costes de cada uno de los conceptos que correspondan por año
</t>
        </r>
      </text>
    </comment>
    <comment ref="E14" authorId="0" shapeId="0">
      <text>
        <r>
          <rPr>
            <sz val="8"/>
            <color indexed="8"/>
            <rFont val="Tahoma"/>
            <family val="2"/>
          </rPr>
          <t xml:space="preserve">Incluir en este apartado el número de días considerado para la realización de las nóminas (si se realizan por meses de 30 dias, poner 30. Si por el contrario se abona el salario por días naturales del mes, debe ponerse los días que disponga el mes correspondiente)
</t>
        </r>
      </text>
    </comment>
    <comment ref="F14" authorId="0" shapeId="0">
      <text>
        <r>
          <rPr>
            <sz val="8"/>
            <color indexed="8"/>
            <rFont val="Tahoma"/>
            <family val="2"/>
          </rPr>
          <t xml:space="preserve">Nº dias en alta a pagar en la correspondiente a la nómina
</t>
        </r>
      </text>
    </comment>
    <comment ref="G14" authorId="0" shapeId="0">
      <text>
        <r>
          <rPr>
            <b/>
            <sz val="9"/>
            <color indexed="8"/>
            <rFont val="Tahoma"/>
            <family val="2"/>
          </rPr>
          <t xml:space="preserve">Nº de días en baja incluidos en la nomina
</t>
        </r>
      </text>
    </comment>
    <comment ref="H14" authorId="0" shapeId="0">
      <text>
        <r>
          <rPr>
            <sz val="8"/>
            <color indexed="8"/>
            <rFont val="Tahoma"/>
            <family val="2"/>
          </rPr>
          <t xml:space="preserve">Introducir el año correspondiente de la nómina que se introduce. 
</t>
        </r>
      </text>
    </comment>
    <comment ref="K14" authorId="0" shapeId="0">
      <text>
        <r>
          <rPr>
            <sz val="9"/>
            <color indexed="8"/>
            <rFont val="Tahoma"/>
            <family val="2"/>
          </rPr>
          <t xml:space="preserve">Aquí se incluye el coste del SMI+Prorrata Extraordinaria
</t>
        </r>
      </text>
    </comment>
    <comment ref="L14" authorId="0" shapeId="0">
      <text>
        <r>
          <rPr>
            <b/>
            <sz val="9"/>
            <color indexed="8"/>
            <rFont val="Tahoma"/>
            <family val="2"/>
          </rPr>
          <t>En esta columna incluir IMPORTE BRUTO NOMINA</t>
        </r>
      </text>
    </comment>
    <comment ref="U14" authorId="0" shapeId="0">
      <text>
        <r>
          <rPr>
            <sz val="9"/>
            <color indexed="8"/>
            <rFont val="Tahoma"/>
            <family val="2"/>
          </rPr>
          <t xml:space="preserve">Incluir en el caso de que no se abone mensualmente
</t>
        </r>
      </text>
    </comment>
    <comment ref="X14" authorId="0" shapeId="0">
      <text>
        <r>
          <rPr>
            <b/>
            <i/>
            <u/>
            <sz val="9"/>
            <color indexed="8"/>
            <rFont val="Tahoma"/>
            <family val="2"/>
          </rPr>
          <t xml:space="preserve">OJO - Solo usar en caso necesario
</t>
        </r>
        <r>
          <rPr>
            <sz val="9"/>
            <color indexed="8"/>
            <rFont val="Tahoma"/>
            <family val="2"/>
          </rPr>
          <t xml:space="preserve">En caso de utilizar esta columna se deberá especificar en "Comentarios" el motivo del ajuste.
</t>
        </r>
      </text>
    </comment>
  </commentList>
</comments>
</file>

<file path=xl/sharedStrings.xml><?xml version="1.0" encoding="utf-8"?>
<sst xmlns="http://schemas.openxmlformats.org/spreadsheetml/2006/main" count="1753" uniqueCount="277">
  <si>
    <t>NOTA:</t>
  </si>
  <si>
    <t>La información  (NIF, Nombre y Apellidos y especialidad) de los alumnos trabajadores se incluiran en el cuadro resumen</t>
  </si>
  <si>
    <t xml:space="preserve">La información del personal directivo, formadores y personal de apoyo se incluiran en la Hoja Resumen. </t>
  </si>
  <si>
    <t xml:space="preserve">LOS IMPORTES DE LOS GASTOS ELEGIBLES SE IRÁN ACUMULANDO EN LA HOJA RESUMEN CADA VEZ QUE VAYAMOS INCLUYENDO LOS DATOS EN LOS MESES CORRESPONDIENTES. </t>
  </si>
  <si>
    <t>LOS GASTOS DEL MODULO B, TAMBIÉN SE INCORPORARAN EN LA HOJA RESUMEN.</t>
  </si>
  <si>
    <t>Tanto la certificación del Gasto como el Anexo de Justificación del Gasto se incluye en este archivo, al final.</t>
  </si>
  <si>
    <t>En la hoja "SS+SMI" deberá introducirse los datos para que puedan realizarse los cálculos en cada una de las hojas menuales de los alumnos trabajadores</t>
  </si>
  <si>
    <t>Si algún alumno durante el desarrollo del proyecto causa baja, a partir del mes que ya no se disponga de nómina, la celda "año" debe quedar en blanco.</t>
  </si>
  <si>
    <t>Cuenta justificativa del expediente</t>
  </si>
  <si>
    <t xml:space="preserve">Fecha Inicio </t>
  </si>
  <si>
    <t>DATOS PARA CALCULO ALUMNOS-TRABAJADORES</t>
  </si>
  <si>
    <t xml:space="preserve">Fecha Finalización </t>
  </si>
  <si>
    <t>Nombre de la Entidad</t>
  </si>
  <si>
    <t>AÑO</t>
  </si>
  <si>
    <t>CIF de la entidad</t>
  </si>
  <si>
    <t>EMPRESA</t>
  </si>
  <si>
    <t>Contigencias comunes</t>
  </si>
  <si>
    <t>IMPORTES CONCEDIDOS</t>
  </si>
  <si>
    <t xml:space="preserve">Módulo A </t>
  </si>
  <si>
    <t>IMPORTES PAGADOS</t>
  </si>
  <si>
    <t xml:space="preserve">Desempleo </t>
  </si>
  <si>
    <t xml:space="preserve">Módulo B </t>
  </si>
  <si>
    <t>Fondo de garantía salarial</t>
  </si>
  <si>
    <t xml:space="preserve">Módulo C </t>
  </si>
  <si>
    <t>Formación profesional</t>
  </si>
  <si>
    <t>TOTAL</t>
  </si>
  <si>
    <t xml:space="preserve">Acc. de Trabajo y Enf. Prof. </t>
  </si>
  <si>
    <t>IT</t>
  </si>
  <si>
    <t>IMS</t>
  </si>
  <si>
    <t>Total cotización SS a cargo empresa</t>
  </si>
  <si>
    <t>SALARIO MENSUAL POR TIPO DE PROGRAMA</t>
  </si>
  <si>
    <t>SALARIO MINIMO INTERPROFESIONAL</t>
  </si>
  <si>
    <t>Mensual</t>
  </si>
  <si>
    <t>SALARIO MENSUAL</t>
  </si>
  <si>
    <t>Diario</t>
  </si>
  <si>
    <t>SALARIO DIARIO</t>
  </si>
  <si>
    <t>Tipo Contrato de trabajo</t>
  </si>
  <si>
    <t>Fecha Inicio Fase</t>
  </si>
  <si>
    <t>Fecha Finalización Fase</t>
  </si>
  <si>
    <t>ALUMNOS-TRABAJADORES CONTRATADOS IMPUTADOS A LA SUBVENCIÓN</t>
  </si>
  <si>
    <t>PERSONAL DIRECCION/MONITORES IMPUTADOS A LA SUBVENCIÓN</t>
  </si>
  <si>
    <t>NIF</t>
  </si>
  <si>
    <t>NOMBRE TRABAJADOR</t>
  </si>
  <si>
    <t>CODIGO ESPECIALIDAD</t>
  </si>
  <si>
    <t>GASTO MÁXIMO ELEGIBLE</t>
  </si>
  <si>
    <t>APORTACIÓN ENTIDAD</t>
  </si>
  <si>
    <t>CATEGORÍA O GRUPO PROFESIONAL</t>
  </si>
  <si>
    <t xml:space="preserve">GASTO MÁXIMO ELEGIBLE </t>
  </si>
  <si>
    <t>Nº TOTAL FACT.</t>
  </si>
  <si>
    <t>IMPORTE TOTAL MODULO B</t>
  </si>
  <si>
    <t>Módulo A</t>
  </si>
  <si>
    <t>Módulo B</t>
  </si>
  <si>
    <t>Módulo C</t>
  </si>
  <si>
    <t>Subvención recibida</t>
  </si>
  <si>
    <t>Total Justificado</t>
  </si>
  <si>
    <t>(Firma y Sello)</t>
  </si>
  <si>
    <t>Página 1 de 2</t>
  </si>
  <si>
    <t>Página 2 de 2</t>
  </si>
  <si>
    <t xml:space="preserve">Denominación:    </t>
  </si>
  <si>
    <t>Año</t>
  </si>
  <si>
    <t>Fecha de inicio del periodo imputado</t>
  </si>
  <si>
    <t>Fecha de finalización del periodo imputado</t>
  </si>
  <si>
    <t>TIPO DE CONTRATO  SEGÚN TC2</t>
  </si>
  <si>
    <t>Salario Mínimo Interprofesional (día)</t>
  </si>
  <si>
    <t>S.M.I (mensual)</t>
  </si>
  <si>
    <t>TOTAL DÍAS (NÓMINA)</t>
  </si>
  <si>
    <t>DATOS DE REFERENCIA</t>
  </si>
  <si>
    <t>COSTE TOTAL  IMPUTADO (Gasto elegible)</t>
  </si>
  <si>
    <t>Nº</t>
  </si>
  <si>
    <t>NOMBRE Y APELLIDOS ALUMNO/A-TRABAJADOR/A</t>
  </si>
  <si>
    <t>CÓDIGO ESPECIALIDAD</t>
  </si>
  <si>
    <t>Nº DIAS MES A EFECTOS DE PAGO NOMINA</t>
  </si>
  <si>
    <t>EN ALTA</t>
  </si>
  <si>
    <t>EN BAJA</t>
  </si>
  <si>
    <t>SMI (dia)</t>
  </si>
  <si>
    <t>SALARIO MES SUBV.</t>
  </si>
  <si>
    <t>SALARIO + PRORRATA EXTRAORD.</t>
  </si>
  <si>
    <t>TOTAL SALARIO BRUTO NOMINA</t>
  </si>
  <si>
    <t xml:space="preserve">PRESTACION IT   - EMPRESA           </t>
  </si>
  <si>
    <t>OTROS CONCEPTOS    NO SUBVEN-CIONABLES</t>
  </si>
  <si>
    <t>TOTAL NOMINA</t>
  </si>
  <si>
    <t>TOTAL NOMINA (GASTO ELEGIBLE)</t>
  </si>
  <si>
    <t>TOTAL SEG. SOCIAL (EN ALTA)</t>
  </si>
  <si>
    <t>TOTAL SEG. SOCIAL (EN BAJA)</t>
  </si>
  <si>
    <t>BONIFICACIÓN-REDUCCIÓN (SEGÚN TC2)</t>
  </si>
  <si>
    <t>PRESTACIÓN IT-COMPENSACIÓN IT (SEGÚN TC2)</t>
  </si>
  <si>
    <t>PAGA EXTRAORD.</t>
  </si>
  <si>
    <t>COSTE TOTAL</t>
  </si>
  <si>
    <t>COSTE TOTAL  IMPUTADO  -Nomina + S. S. (según tabla)</t>
  </si>
  <si>
    <t>AJUSTE (por si fuese necesario -especificar en comentarios-)</t>
  </si>
  <si>
    <t>COSTE TOTAL  IMPUTADO (Ajustado)</t>
  </si>
  <si>
    <t>LÍQUIDO PERCIBIDO POR EL TRABAJADOR (NÓMINA)</t>
  </si>
  <si>
    <t xml:space="preserve">FORMA PAGO </t>
  </si>
  <si>
    <t>FECHA PAGO</t>
  </si>
  <si>
    <t>COMENTARIOS</t>
  </si>
  <si>
    <t>TRANSF</t>
  </si>
  <si>
    <t>CHEQ</t>
  </si>
  <si>
    <t>METALICO</t>
  </si>
  <si>
    <t>NOMBRE Y APELLIDOS</t>
  </si>
  <si>
    <t>CATEGORIA</t>
  </si>
  <si>
    <t>TOTAL DEVENGADO (NÓMINA) Importe bruto de la nómina</t>
  </si>
  <si>
    <t xml:space="preserve">IMPORTE IT EMPRESA                </t>
  </si>
  <si>
    <t>Conceptos incluidos en la nómina no subvencionables</t>
  </si>
  <si>
    <t>Tarifa de prima para la cotización a la Seguridad Social por AT/EP</t>
  </si>
  <si>
    <t>TIPO COTIZACIÓN (%) (ALTA)</t>
  </si>
  <si>
    <t>TIPO COTIZACIÓN (%) (BAJA)</t>
  </si>
  <si>
    <t>Base de cotización de los días trabajados según TC2</t>
  </si>
  <si>
    <t>IMPORTE SS (ALTA)</t>
  </si>
  <si>
    <t>Base de cotización de los días de baja/importe no subvencionale según el TC2</t>
  </si>
  <si>
    <t>IMPORTE SS (BAJA)</t>
  </si>
  <si>
    <t>SS A CARGO DE LA EMPRESA</t>
  </si>
  <si>
    <t xml:space="preserve">COSTE TOTAL </t>
  </si>
  <si>
    <t>COSTE TOTAL ELEGIBLE</t>
  </si>
  <si>
    <t>CRITERIO DE IMPUTACIÓN</t>
  </si>
  <si>
    <t>COSTE IMPUTADO</t>
  </si>
  <si>
    <t>ALTA</t>
  </si>
  <si>
    <t>BAJA</t>
  </si>
  <si>
    <t xml:space="preserve">IMPORTE IT                 </t>
  </si>
  <si>
    <t xml:space="preserve">RELACIÓN DE JUSTIFICANTES DE GASTOS Y PAGOS </t>
  </si>
  <si>
    <t xml:space="preserve">Nº </t>
  </si>
  <si>
    <t>FECHA</t>
  </si>
  <si>
    <t>Nº FACTURA</t>
  </si>
  <si>
    <t>PROVEEDOR/PERCEPTOR</t>
  </si>
  <si>
    <t>CIF/NIF</t>
  </si>
  <si>
    <t>CONCEPTO</t>
  </si>
  <si>
    <t>FORMA DE PAGO (1)</t>
  </si>
  <si>
    <t xml:space="preserve">IMPORTE (2)             </t>
  </si>
  <si>
    <t>%  IMPUTACIÓN  (3)</t>
  </si>
  <si>
    <t>IMPORTE IMPUTADO (euros)</t>
  </si>
  <si>
    <t>FECHA DE PAGO</t>
  </si>
  <si>
    <t>     </t>
  </si>
  <si>
    <t>Material de oficina</t>
  </si>
  <si>
    <t>.</t>
  </si>
  <si>
    <t>.-</t>
  </si>
  <si>
    <t>TOTAL ……………………</t>
  </si>
  <si>
    <t>[1] Claves: Transferencia bancaria,  Metálico o Cheque Bancario</t>
  </si>
  <si>
    <t>[2] Se acompañará justificantes de gasto y pago  individualizado</t>
  </si>
  <si>
    <t>[3] Se justificará el criterio para aquellos gastos que se imputen parcialmente</t>
  </si>
  <si>
    <t>Transfer.</t>
  </si>
  <si>
    <t>Metálico</t>
  </si>
  <si>
    <t>Cheque</t>
  </si>
  <si>
    <t>Compensaciones de gastos por primas del seguro de accidentes de los alumnos</t>
  </si>
  <si>
    <t xml:space="preserve">      </t>
  </si>
  <si>
    <t>Medios didácticos, material escolar y de consumo para la formación</t>
  </si>
  <si>
    <t xml:space="preserve">Amortización de instalaciones y equipos </t>
  </si>
  <si>
    <t>Viajes para la formación</t>
  </si>
  <si>
    <t>Alquiler de equipos (Excluido leasing)</t>
  </si>
  <si>
    <t xml:space="preserve">       </t>
  </si>
  <si>
    <t>Otros gastos de funcionamiento necesarios para el desarrollo del proyecto formativo</t>
  </si>
  <si>
    <t>JUSTIFICACIÓN DEL GASTO</t>
  </si>
  <si>
    <t>1. IDENTIFICACIÓN DE LA ENTIDAD PROMOTORA</t>
  </si>
  <si>
    <t>ENTIDAD</t>
  </si>
  <si>
    <t>CIF</t>
  </si>
  <si>
    <t>Dirección</t>
  </si>
  <si>
    <t>CP</t>
  </si>
  <si>
    <t>Localidad</t>
  </si>
  <si>
    <t>Provincia:</t>
  </si>
  <si>
    <t>Telf.:</t>
  </si>
  <si>
    <t>Representante:</t>
  </si>
  <si>
    <t>NIF:</t>
  </si>
  <si>
    <t>Nº EXPTE</t>
  </si>
  <si>
    <t>FECHA INICIO</t>
  </si>
  <si>
    <t>FECHA FINAL.</t>
  </si>
  <si>
    <t>DENOMINACIÓN DEL PROYECTO/ESPECIALIDAD</t>
  </si>
  <si>
    <t xml:space="preserve">3. DESGLOSE DE GASTOS[1] </t>
  </si>
  <si>
    <t>3.1 Módulo A (Personal coordinador, formador y de apoyo)</t>
  </si>
  <si>
    <t>SALARIOS</t>
  </si>
  <si>
    <t>●    Salarios</t>
  </si>
  <si>
    <t>SEG. SOCIAL</t>
  </si>
  <si>
    <t xml:space="preserve">TOTAL </t>
  </si>
  <si>
    <t>●    Aportación Entidad (Gasto no elegible)</t>
  </si>
  <si>
    <t xml:space="preserve">A. SUBTOTAL (Gasto elegible) </t>
  </si>
  <si>
    <t>3.2 Módulo B</t>
  </si>
  <si>
    <t> ●    Gastos de funcionamiento y gestión</t>
  </si>
  <si>
    <t>B. SUBTOTAL</t>
  </si>
  <si>
    <t>3.3 Módulo C (Salarios alumnos-Trabajadores)</t>
  </si>
  <si>
    <t xml:space="preserve">●    Salarios </t>
  </si>
  <si>
    <t>●    Seguridad Social a cargo de la empresa</t>
  </si>
  <si>
    <t>●    Total Salarios + Seg. Social</t>
  </si>
  <si>
    <t>●    Aportación entidad (Gasto no elegible)</t>
  </si>
  <si>
    <t xml:space="preserve">C. SUBTOTAL </t>
  </si>
  <si>
    <t>TOTAL GASTOS (A+B+C)</t>
  </si>
  <si>
    <t>4. SUBVENCIÓN JUSTIFICABLE[2]</t>
  </si>
  <si>
    <t>4.1 Horas consignadas:      </t>
  </si>
  <si>
    <t>4.2 Subvención a justificar:                          €</t>
  </si>
  <si>
    <t>5. LIQUIDACIÓN</t>
  </si>
  <si>
    <t>Subvención Concedida</t>
  </si>
  <si>
    <t>Subvención recibida (Pagada)</t>
  </si>
  <si>
    <t>A liquidar</t>
  </si>
  <si>
    <t>En                                     ,      </t>
  </si>
  <si>
    <t>Se acompañará los justificantes de pago, según relación de justificantes de pago</t>
  </si>
  <si>
    <t>CERTIFICACIÓN DEL GASTO</t>
  </si>
  <si>
    <t>D/Dª</t>
  </si>
  <si>
    <t>con NIF</t>
  </si>
  <si>
    <t>como (1)</t>
  </si>
  <si>
    <t>de la entidad</t>
  </si>
  <si>
    <t>con CIF</t>
  </si>
  <si>
    <t>nº expte</t>
  </si>
  <si>
    <t>con fecha inicio</t>
  </si>
  <si>
    <t xml:space="preserve">y finalización el </t>
  </si>
  <si>
    <r>
      <t>CERTIFICA</t>
    </r>
    <r>
      <rPr>
        <sz val="10"/>
        <color indexed="8"/>
        <rFont val="Calibri"/>
        <family val="2"/>
      </rPr>
      <t>: Que la subvención concedida para el expediente de referencia, se ha destinado a los fines para los que se concedió y de acuerdo con la normativa aplicable a las mismas, y que los gastos efectuados a tal fin con cargo a dicha subvención son los que se detallan a continuación y cuyos justificantes individualizados se presentan junto con esta certificación, y que además se encuentran disponibles en las dependencias de esta Entidad para las actuaciones de comprobación y control legalmente establecidas:</t>
    </r>
  </si>
  <si>
    <t>1) GASTOS DE FORMACIÓN Y FUNCIONAMIENTO (MODULO A)</t>
  </si>
  <si>
    <t>1.a) Subvención anticipada por el Servicio Regional de Empleo y Formación</t>
  </si>
  <si>
    <t>1.b) Gastos y pagos efectuados por la Entidad Promotora (Personal coordinación, formadores y de apoyo) GASTOS ELEGIBLES</t>
  </si>
  <si>
    <t xml:space="preserve">       Salarios + Seguridad Social a cargo del empleador </t>
  </si>
  <si>
    <t>Total Gastos personal</t>
  </si>
  <si>
    <t>DIFERENCIA SOBRE GASTO ELEGIBLE</t>
  </si>
  <si>
    <t>2) GASTOS DE FORMACIÓN Y FUNCIONAMIENTO (MODULO B)</t>
  </si>
  <si>
    <t>2.a) Subvención anticipada por el Servicio Regional de Empleo y Formación</t>
  </si>
  <si>
    <t>2.b) Gastos y pagos efectuados por la Entidad Promotora (Gastos elegibles)</t>
  </si>
  <si>
    <t>       Compensaciones de gastos por primas del seguro de accidentes de los alumnos</t>
  </si>
  <si>
    <t>       Medios didácticos, material escolar y de consumo para la formación</t>
  </si>
  <si>
    <t xml:space="preserve">       Amortización de instalaciones y equipos </t>
  </si>
  <si>
    <t>       Viajes para la formación</t>
  </si>
  <si>
    <t>       Material de oficina</t>
  </si>
  <si>
    <t>       Alquiler de equipos (Excluido leasing)</t>
  </si>
  <si>
    <t>       Otros gastos de funcionamiento necesarios para el desarrollo del proyecto formativo</t>
  </si>
  <si>
    <t>3) GASTOS SALARIALES DE LOS ALUMNOS-TRABAJADORES (MODULO C)</t>
  </si>
  <si>
    <t>3.a) Subvención anticipada por el Servicio Regional de Empleo y Formación</t>
  </si>
  <si>
    <t>Total Gastos personal alumnos-trabajadores</t>
  </si>
  <si>
    <t xml:space="preserve">TOTAL GASTOS Y PAGOS </t>
  </si>
  <si>
    <t xml:space="preserve">TOTAL GASTOS Y PAGOS (GASTO ELEGIBLE) </t>
  </si>
  <si>
    <t>En                                           ,      </t>
  </si>
  <si>
    <t>[1] Cargo responsable de los fondos</t>
  </si>
  <si>
    <t>[2] Denominación/Especialidad</t>
  </si>
  <si>
    <t>_______________________________________________________</t>
  </si>
  <si>
    <t>TOTAL IMPORTE BRUTO NOMINA</t>
  </si>
  <si>
    <t>TOTAL IMPORTE BRUTO NÓMINA</t>
  </si>
  <si>
    <t>importe aplicando % de imputación</t>
  </si>
  <si>
    <t>●   Ajuste</t>
  </si>
  <si>
    <t>Subvenión pagada</t>
  </si>
  <si>
    <t>A reintegrar</t>
  </si>
  <si>
    <t>●      Seguridad Social</t>
  </si>
  <si>
    <t>Importe justificado</t>
  </si>
  <si>
    <t>Fdo.:    </t>
  </si>
  <si>
    <t>(Firma  electrónica)</t>
  </si>
  <si>
    <t>(Firma electrónica)</t>
  </si>
  <si>
    <t>Fdo.:     </t>
  </si>
  <si>
    <t>●    Gasto no elegible por sobrepaso sobre concedido</t>
  </si>
  <si>
    <t>●    Gasto no elegible total</t>
  </si>
  <si>
    <t>TOTAL GASTOS NO ELEGIBLES</t>
  </si>
  <si>
    <t xml:space="preserve">En               a,    de                  de </t>
  </si>
  <si>
    <t>Fecha:</t>
  </si>
  <si>
    <t xml:space="preserve">Fdo: </t>
  </si>
  <si>
    <t>MEI (Mecanismo Equidad Intergeneracional)</t>
  </si>
  <si>
    <t>MEI (Mecanismo Equidad Intergener.)</t>
  </si>
  <si>
    <t xml:space="preserve"> SS a cargo empresa + MEI</t>
  </si>
  <si>
    <t>Base cotización mensual:</t>
  </si>
  <si>
    <t>Concedido</t>
  </si>
  <si>
    <t>Gasto Elegible</t>
  </si>
  <si>
    <t>Disponible para compensación</t>
  </si>
  <si>
    <t>Necesidad de compensación</t>
  </si>
  <si>
    <t>por subida SMI</t>
  </si>
  <si>
    <t>No procede</t>
  </si>
  <si>
    <t>Compensado</t>
  </si>
  <si>
    <t>Gasto Elegible Compensado</t>
  </si>
  <si>
    <t>Totales</t>
  </si>
  <si>
    <t>A liquidar (pago a la entidad)</t>
  </si>
  <si>
    <t>A Reintegrar por la entidad</t>
  </si>
  <si>
    <t>DIFERENCIA SOBRE GASTO ELEGIBLE (Disponible para compensación por subida del módulo C por subida del SMI)</t>
  </si>
  <si>
    <t>       Salarios + Seguridad Social a cargo del empleador + Gastos no elegibles (Aportación de la entidad)</t>
  </si>
  <si>
    <t>3.b) Gastos y pagos efectuados por la Entidad Promotora (Gastos elegibles). Incluye compensación por incremento del SMI.</t>
  </si>
  <si>
    <t>●    Gasto no elegible por sobrepaso sobre concedido por subida del SMI</t>
  </si>
  <si>
    <t>IMPORTE PENDIENTE DE PAGO A LA ENTIDAD (TOTAL GASTOS Y PAGOS ELEGIBLE &gt; IMPORTE SUBVENCIÓN ANTICIPADA)</t>
  </si>
  <si>
    <t>IMPORTE A REINTEGRAR POR LA ENTIDAD    (TOTAL GASTOS Y PAGOS ELEGIBLES &lt; IMPORTE SUBVENCIÓN ANTICIPADA)</t>
  </si>
  <si>
    <t>Proyecto EXPERIENCIAL</t>
  </si>
  <si>
    <t>EXPERIENCIAL</t>
  </si>
  <si>
    <t>entidad promotora del programa</t>
  </si>
  <si>
    <t>Murcia</t>
  </si>
  <si>
    <t>OBSERVACIONES</t>
  </si>
  <si>
    <t xml:space="preserve">     </t>
  </si>
  <si>
    <r>
      <t xml:space="preserve">(*) Se declararan </t>
    </r>
    <r>
      <rPr>
        <b/>
        <u/>
        <sz val="9"/>
        <color indexed="8"/>
        <rFont val="Arial"/>
        <family val="2"/>
      </rPr>
      <t>todos los documentos de gastos</t>
    </r>
    <r>
      <rPr>
        <sz val="9"/>
        <color indexed="8"/>
        <rFont val="Arial"/>
        <family val="2"/>
      </rPr>
      <t xml:space="preserve"> (facturas, etc.)</t>
    </r>
  </si>
  <si>
    <t xml:space="preserve">Tipo de Programa:
EXPERIENCIAL </t>
  </si>
  <si>
    <t>2024</t>
  </si>
  <si>
    <t>PROGRAMA EXPERIENCIAL CONVOCATORIA:</t>
  </si>
  <si>
    <t>2. IDENTIFICACIÓN DEL PROGRAMA EXPERIENCIAL</t>
  </si>
  <si>
    <t>CUADRO INTRODUCCIÓN DATOS PARA JUSTIFICACIÓN Y CUMPLIMENTACIÓN DE DOCUMENTOS DE EXPEDIENTES DE PROGRAMAS EXPERIENCIALES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</si>
</sst>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_-;\-* #,##0.00\ _€_-;_-* &quot;-&quot;??\ _€_-;_-@_-"/>
    <numFmt numFmtId="164" formatCode="#,##0.00&quot; €&quot;"/>
    <numFmt numFmtId="165" formatCode="d\-mmm\-yyyy;@"/>
    <numFmt numFmtId="166" formatCode="#,##0.00_ ;[Red]\-#,##0.00\ "/>
    <numFmt numFmtId="167" formatCode="#,##0.00_ ;\-#,##0.00\ "/>
    <numFmt numFmtId="168" formatCode="dd\-mm\-yy;@"/>
    <numFmt numFmtId="169" formatCode="_-* #,##0.00&quot; €&quot;_-;\-* #,##0.00&quot; €&quot;_-;_-* \-??&quot; €&quot;_-;_-@_-"/>
    <numFmt numFmtId="170" formatCode="#,##0.00&quot; €&quot;;[Red]\-#,##0.00&quot; €&quot;"/>
    <numFmt numFmtId="171" formatCode="#,##0.00\ &quot;€&quot;"/>
  </numFmts>
  <fonts count="70" x14ac:knownFonts="1">
    <font>
      <sz val="11"/>
      <color indexed="8"/>
      <name val="Calibri"/>
      <family val="2"/>
    </font>
    <font>
      <sz val="10"/>
      <name val="Arial"/>
      <family val="2"/>
    </font>
    <font>
      <b/>
      <sz val="14"/>
      <color indexed="60"/>
      <name val="Calibri"/>
      <family val="2"/>
    </font>
    <font>
      <sz val="12"/>
      <color indexed="8"/>
      <name val="Calibri"/>
      <family val="2"/>
    </font>
    <font>
      <sz val="11"/>
      <name val="Calibri"/>
      <family val="2"/>
    </font>
    <font>
      <sz val="11"/>
      <color indexed="9"/>
      <name val="Calibri"/>
      <family val="2"/>
    </font>
    <font>
      <b/>
      <sz val="11"/>
      <color indexed="52"/>
      <name val="Calibri"/>
      <family val="2"/>
    </font>
    <font>
      <b/>
      <sz val="10"/>
      <name val="Calibri"/>
      <family val="2"/>
    </font>
    <font>
      <sz val="10"/>
      <name val="Calibri"/>
      <family val="2"/>
    </font>
    <font>
      <b/>
      <sz val="11"/>
      <color indexed="8"/>
      <name val="Calibri"/>
      <family val="2"/>
    </font>
    <font>
      <sz val="11"/>
      <color indexed="10"/>
      <name val="Calibri"/>
      <family val="2"/>
    </font>
    <font>
      <b/>
      <sz val="9"/>
      <color indexed="8"/>
      <name val="Tahoma"/>
      <family val="2"/>
    </font>
    <font>
      <sz val="9"/>
      <color indexed="8"/>
      <name val="Tahoma"/>
      <family val="2"/>
    </font>
    <font>
      <b/>
      <sz val="11"/>
      <name val="Calibri"/>
      <family val="2"/>
    </font>
    <font>
      <sz val="10"/>
      <name val="Trebuchet MS"/>
      <family val="2"/>
    </font>
    <font>
      <sz val="11"/>
      <color indexed="62"/>
      <name val="Calibri"/>
      <family val="2"/>
    </font>
    <font>
      <sz val="8"/>
      <color indexed="8"/>
      <name val="Calibri"/>
      <family val="2"/>
    </font>
    <font>
      <b/>
      <sz val="12"/>
      <name val="Calibri"/>
      <family val="2"/>
    </font>
    <font>
      <b/>
      <sz val="10"/>
      <color indexed="30"/>
      <name val="Calibri"/>
      <family val="2"/>
    </font>
    <font>
      <b/>
      <sz val="12"/>
      <color indexed="8"/>
      <name val="Calibri"/>
      <family val="2"/>
    </font>
    <font>
      <sz val="20"/>
      <color indexed="60"/>
      <name val="Calibri"/>
      <family val="2"/>
    </font>
    <font>
      <sz val="9"/>
      <color indexed="9"/>
      <name val="Calibri"/>
      <family val="2"/>
    </font>
    <font>
      <b/>
      <sz val="8"/>
      <color indexed="63"/>
      <name val="Calibri"/>
      <family val="2"/>
    </font>
    <font>
      <b/>
      <sz val="11"/>
      <color indexed="63"/>
      <name val="Calibri"/>
      <family val="2"/>
    </font>
    <font>
      <b/>
      <sz val="11"/>
      <color indexed="10"/>
      <name val="Calibri"/>
      <family val="2"/>
    </font>
    <font>
      <b/>
      <sz val="8"/>
      <name val="Calibri"/>
      <family val="2"/>
    </font>
    <font>
      <sz val="9"/>
      <name val="Calibri"/>
      <family val="2"/>
    </font>
    <font>
      <b/>
      <sz val="10"/>
      <color indexed="8"/>
      <name val="Calibri"/>
      <family val="2"/>
    </font>
    <font>
      <sz val="8"/>
      <color indexed="8"/>
      <name val="Tahoma"/>
      <family val="2"/>
    </font>
    <font>
      <b/>
      <i/>
      <u/>
      <sz val="9"/>
      <color indexed="8"/>
      <name val="Tahoma"/>
      <family val="2"/>
    </font>
    <font>
      <sz val="8"/>
      <name val="Calibri"/>
      <family val="2"/>
    </font>
    <font>
      <b/>
      <sz val="9"/>
      <color indexed="63"/>
      <name val="Calibri"/>
      <family val="2"/>
    </font>
    <font>
      <sz val="8"/>
      <color indexed="8"/>
      <name val="Arial"/>
      <family val="2"/>
    </font>
    <font>
      <b/>
      <sz val="8"/>
      <color indexed="8"/>
      <name val="Arial"/>
      <family val="2"/>
    </font>
    <font>
      <sz val="10"/>
      <color indexed="8"/>
      <name val="Calibri"/>
      <family val="2"/>
    </font>
    <font>
      <b/>
      <sz val="14"/>
      <color indexed="8"/>
      <name val="Calibri"/>
      <family val="2"/>
    </font>
    <font>
      <b/>
      <sz val="14"/>
      <color indexed="9"/>
      <name val="Calibri"/>
      <family val="2"/>
    </font>
    <font>
      <sz val="6"/>
      <color indexed="8"/>
      <name val="Calibri"/>
      <family val="2"/>
    </font>
    <font>
      <sz val="12"/>
      <color indexed="9"/>
      <name val="Calibri"/>
      <family val="2"/>
    </font>
    <font>
      <sz val="10"/>
      <color indexed="8"/>
      <name val="Times New Roman"/>
      <family val="1"/>
    </font>
    <font>
      <b/>
      <sz val="10"/>
      <color indexed="12"/>
      <name val="Calibri"/>
      <family val="2"/>
    </font>
    <font>
      <sz val="7"/>
      <color indexed="8"/>
      <name val="Calibri"/>
      <family val="2"/>
    </font>
    <font>
      <b/>
      <sz val="12"/>
      <color indexed="62"/>
      <name val="Arial"/>
      <family val="2"/>
    </font>
    <font>
      <sz val="9"/>
      <color indexed="8"/>
      <name val="Arial"/>
      <family val="2"/>
    </font>
    <font>
      <sz val="11"/>
      <color indexed="60"/>
      <name val="Calibri"/>
      <family val="2"/>
    </font>
    <font>
      <sz val="4"/>
      <color indexed="8"/>
      <name val="Times New Roman"/>
      <family val="1"/>
    </font>
    <font>
      <sz val="11"/>
      <color indexed="8"/>
      <name val="Calibri"/>
      <family val="2"/>
    </font>
    <font>
      <sz val="11"/>
      <color indexed="10"/>
      <name val="Calibri"/>
      <family val="2"/>
    </font>
    <font>
      <sz val="11"/>
      <color indexed="9"/>
      <name val="Calibri"/>
      <family val="2"/>
    </font>
    <font>
      <b/>
      <sz val="7"/>
      <color indexed="8"/>
      <name val="Calibri"/>
      <family val="2"/>
    </font>
    <font>
      <b/>
      <sz val="7"/>
      <color indexed="63"/>
      <name val="Calibri"/>
      <family val="2"/>
    </font>
    <font>
      <sz val="11"/>
      <color theme="0"/>
      <name val="Calibri"/>
      <family val="2"/>
    </font>
    <font>
      <b/>
      <sz val="10"/>
      <color rgb="FFFF0000"/>
      <name val="Calibri"/>
      <family val="2"/>
    </font>
    <font>
      <b/>
      <sz val="10"/>
      <color rgb="FF0000FF"/>
      <name val="Calibri"/>
      <family val="2"/>
    </font>
    <font>
      <b/>
      <sz val="12"/>
      <color rgb="FF0000FF"/>
      <name val="Calibri"/>
      <family val="2"/>
    </font>
    <font>
      <b/>
      <sz val="12"/>
      <color rgb="FFFF0000"/>
      <name val="Calibri"/>
      <family val="2"/>
    </font>
    <font>
      <sz val="9"/>
      <name val="Trebuchet MS"/>
      <family val="2"/>
    </font>
    <font>
      <sz val="9"/>
      <color indexed="8"/>
      <name val="Calibri"/>
      <family val="2"/>
    </font>
    <font>
      <sz val="9"/>
      <name val="Arial"/>
      <family val="2"/>
    </font>
    <font>
      <b/>
      <sz val="9"/>
      <color indexed="8"/>
      <name val="Calibri"/>
      <family val="2"/>
    </font>
    <font>
      <b/>
      <sz val="9"/>
      <name val="Calibri"/>
      <family val="2"/>
    </font>
    <font>
      <b/>
      <sz val="9"/>
      <color indexed="8"/>
      <name val="Arial"/>
      <family val="2"/>
    </font>
    <font>
      <b/>
      <u/>
      <sz val="9"/>
      <color indexed="8"/>
      <name val="Arial"/>
      <family val="2"/>
    </font>
    <font>
      <sz val="9"/>
      <color indexed="10"/>
      <name val="Calibri"/>
      <family val="2"/>
    </font>
    <font>
      <b/>
      <sz val="9"/>
      <color indexed="9"/>
      <name val="Calibri"/>
      <family val="2"/>
    </font>
    <font>
      <b/>
      <sz val="9"/>
      <color indexed="9"/>
      <name val="Arial"/>
      <family val="2"/>
    </font>
    <font>
      <b/>
      <sz val="9"/>
      <name val="Arial"/>
      <family val="2"/>
    </font>
    <font>
      <b/>
      <sz val="9"/>
      <name val="Trebuchet MS"/>
      <family val="2"/>
    </font>
    <font>
      <sz val="9"/>
      <color indexed="60"/>
      <name val="Calibri"/>
      <family val="2"/>
    </font>
    <font>
      <sz val="9"/>
      <color indexed="55"/>
      <name val="Calibri"/>
      <family val="2"/>
    </font>
  </fonts>
  <fills count="17">
    <fill>
      <patternFill patternType="none"/>
    </fill>
    <fill>
      <patternFill patternType="gray125"/>
    </fill>
    <fill>
      <patternFill patternType="solid">
        <fgColor indexed="42"/>
        <bgColor indexed="27"/>
      </patternFill>
    </fill>
    <fill>
      <patternFill patternType="solid">
        <fgColor indexed="47"/>
        <bgColor indexed="22"/>
      </patternFill>
    </fill>
    <fill>
      <patternFill patternType="solid">
        <fgColor indexed="44"/>
        <bgColor indexed="31"/>
      </patternFill>
    </fill>
    <fill>
      <patternFill patternType="solid">
        <fgColor indexed="49"/>
        <bgColor indexed="40"/>
      </patternFill>
    </fill>
    <fill>
      <patternFill patternType="solid">
        <fgColor indexed="22"/>
        <bgColor indexed="31"/>
      </patternFill>
    </fill>
    <fill>
      <patternFill patternType="solid">
        <fgColor indexed="53"/>
        <bgColor indexed="52"/>
      </patternFill>
    </fill>
    <fill>
      <patternFill patternType="solid">
        <fgColor indexed="62"/>
        <bgColor indexed="56"/>
      </patternFill>
    </fill>
    <fill>
      <patternFill patternType="solid">
        <fgColor indexed="9"/>
        <bgColor indexed="26"/>
      </patternFill>
    </fill>
    <fill>
      <patternFill patternType="solid">
        <fgColor indexed="55"/>
        <bgColor indexed="23"/>
      </patternFill>
    </fill>
    <fill>
      <patternFill patternType="solid">
        <fgColor indexed="27"/>
        <bgColor indexed="41"/>
      </patternFill>
    </fill>
    <fill>
      <patternFill patternType="solid">
        <fgColor indexed="26"/>
        <bgColor indexed="64"/>
      </patternFill>
    </fill>
    <fill>
      <patternFill patternType="solid">
        <fgColor indexed="26"/>
        <bgColor indexed="26"/>
      </patternFill>
    </fill>
    <fill>
      <patternFill patternType="solid">
        <fgColor indexed="9"/>
        <bgColor indexed="64"/>
      </patternFill>
    </fill>
    <fill>
      <patternFill patternType="solid">
        <fgColor theme="2" tint="-0.249977111117893"/>
        <bgColor indexed="31"/>
      </patternFill>
    </fill>
    <fill>
      <patternFill patternType="solid">
        <fgColor theme="0"/>
        <bgColor indexed="26"/>
      </patternFill>
    </fill>
  </fills>
  <borders count="101">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medium">
        <color indexed="60"/>
      </left>
      <right/>
      <top style="medium">
        <color indexed="60"/>
      </top>
      <bottom/>
      <diagonal/>
    </border>
    <border>
      <left/>
      <right/>
      <top style="medium">
        <color indexed="60"/>
      </top>
      <bottom/>
      <diagonal/>
    </border>
    <border>
      <left/>
      <right style="medium">
        <color indexed="60"/>
      </right>
      <top style="medium">
        <color indexed="60"/>
      </top>
      <bottom/>
      <diagonal/>
    </border>
    <border>
      <left style="medium">
        <color indexed="60"/>
      </left>
      <right/>
      <top/>
      <bottom/>
      <diagonal/>
    </border>
    <border>
      <left style="thin">
        <color indexed="9"/>
      </left>
      <right/>
      <top style="thin">
        <color indexed="9"/>
      </top>
      <bottom style="thin">
        <color indexed="9"/>
      </bottom>
      <diagonal/>
    </border>
    <border>
      <left/>
      <right style="thin">
        <color indexed="9"/>
      </right>
      <top style="thin">
        <color indexed="9"/>
      </top>
      <bottom/>
      <diagonal/>
    </border>
    <border>
      <left style="thin">
        <color indexed="9"/>
      </left>
      <right style="medium">
        <color indexed="60"/>
      </right>
      <top style="thin">
        <color indexed="9"/>
      </top>
      <bottom/>
      <diagonal/>
    </border>
    <border>
      <left style="thin">
        <color indexed="9"/>
      </left>
      <right style="medium">
        <color indexed="60"/>
      </right>
      <top/>
      <bottom style="thin">
        <color indexed="9"/>
      </bottom>
      <diagonal/>
    </border>
    <border>
      <left/>
      <right style="thin">
        <color indexed="9"/>
      </right>
      <top style="thin">
        <color indexed="9"/>
      </top>
      <bottom style="thin">
        <color indexed="9"/>
      </bottom>
      <diagonal/>
    </border>
    <border>
      <left style="thin">
        <color indexed="9"/>
      </left>
      <right style="medium">
        <color indexed="60"/>
      </right>
      <top style="thin">
        <color indexed="9"/>
      </top>
      <bottom style="thin">
        <color indexed="9"/>
      </bottom>
      <diagonal/>
    </border>
    <border>
      <left/>
      <right style="medium">
        <color indexed="60"/>
      </right>
      <top/>
      <bottom/>
      <diagonal/>
    </border>
    <border>
      <left style="thin">
        <color indexed="62"/>
      </left>
      <right style="thin">
        <color indexed="62"/>
      </right>
      <top style="thin">
        <color indexed="62"/>
      </top>
      <bottom style="thin">
        <color indexed="62"/>
      </bottom>
      <diagonal/>
    </border>
    <border>
      <left style="thin">
        <color indexed="62"/>
      </left>
      <right style="medium">
        <color indexed="60"/>
      </right>
      <top style="thin">
        <color indexed="62"/>
      </top>
      <bottom style="thin">
        <color indexed="62"/>
      </bottom>
      <diagonal/>
    </border>
    <border>
      <left style="medium">
        <color indexed="60"/>
      </left>
      <right/>
      <top/>
      <bottom style="medium">
        <color indexed="60"/>
      </bottom>
      <diagonal/>
    </border>
    <border>
      <left/>
      <right/>
      <top/>
      <bottom style="medium">
        <color indexed="60"/>
      </bottom>
      <diagonal/>
    </border>
    <border>
      <left/>
      <right style="medium">
        <color indexed="60"/>
      </right>
      <top/>
      <bottom style="medium">
        <color indexed="6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top/>
      <bottom style="thin">
        <color indexed="8"/>
      </bottom>
      <diagonal/>
    </border>
    <border>
      <left style="thin">
        <color indexed="23"/>
      </left>
      <right style="thin">
        <color indexed="23"/>
      </right>
      <top/>
      <bottom style="thin">
        <color indexed="23"/>
      </bottom>
      <diagonal/>
    </border>
    <border>
      <left/>
      <right/>
      <top style="thin">
        <color indexed="23"/>
      </top>
      <bottom/>
      <diagonal/>
    </border>
    <border>
      <left style="thin">
        <color indexed="9"/>
      </left>
      <right style="thin">
        <color indexed="9"/>
      </right>
      <top style="thin">
        <color indexed="9"/>
      </top>
      <bottom style="thin">
        <color indexed="9"/>
      </bottom>
      <diagonal/>
    </border>
    <border>
      <left style="thin">
        <color indexed="8"/>
      </left>
      <right style="thin">
        <color indexed="8"/>
      </right>
      <top style="thin">
        <color indexed="8"/>
      </top>
      <bottom style="thin">
        <color indexed="8"/>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indexed="63"/>
      </left>
      <right style="thin">
        <color indexed="63"/>
      </right>
      <top/>
      <bottom style="thin">
        <color indexed="63"/>
      </bottom>
      <diagonal/>
    </border>
    <border>
      <left style="medium">
        <color indexed="8"/>
      </left>
      <right style="thin">
        <color indexed="9"/>
      </right>
      <top style="thin">
        <color indexed="9"/>
      </top>
      <bottom style="thin">
        <color indexed="9"/>
      </bottom>
      <diagonal/>
    </border>
    <border>
      <left style="thin">
        <color indexed="9"/>
      </left>
      <right style="medium">
        <color indexed="8"/>
      </right>
      <top style="thin">
        <color indexed="9"/>
      </top>
      <bottom style="thin">
        <color indexed="9"/>
      </bottom>
      <diagonal/>
    </border>
    <border>
      <left style="medium">
        <color indexed="8"/>
      </left>
      <right/>
      <top style="thin">
        <color indexed="9"/>
      </top>
      <bottom style="thin">
        <color indexed="9"/>
      </bottom>
      <diagonal/>
    </border>
    <border>
      <left/>
      <right/>
      <top style="thin">
        <color indexed="9"/>
      </top>
      <bottom style="thin">
        <color indexed="9"/>
      </bottom>
      <diagonal/>
    </border>
    <border>
      <left style="medium">
        <color indexed="8"/>
      </left>
      <right style="thin">
        <color indexed="9"/>
      </right>
      <top/>
      <bottom style="thin">
        <color indexed="9"/>
      </bottom>
      <diagonal/>
    </border>
    <border>
      <left style="thin">
        <color indexed="9"/>
      </left>
      <right style="medium">
        <color indexed="8"/>
      </right>
      <top/>
      <bottom style="thin">
        <color indexed="9"/>
      </bottom>
      <diagonal/>
    </border>
    <border>
      <left style="thin">
        <color indexed="9"/>
      </left>
      <right style="thin">
        <color indexed="9"/>
      </right>
      <top/>
      <bottom/>
      <diagonal/>
    </border>
    <border>
      <left style="medium">
        <color indexed="22"/>
      </left>
      <right style="medium">
        <color indexed="22"/>
      </right>
      <top style="medium">
        <color indexed="22"/>
      </top>
      <bottom style="medium">
        <color indexed="22"/>
      </bottom>
      <diagonal/>
    </border>
    <border>
      <left style="medium">
        <color indexed="8"/>
      </left>
      <right style="thin">
        <color indexed="9"/>
      </right>
      <top style="thin">
        <color indexed="9"/>
      </top>
      <bottom/>
      <diagonal/>
    </border>
    <border>
      <left style="medium">
        <color indexed="60"/>
      </left>
      <right/>
      <top style="thin">
        <color indexed="9"/>
      </top>
      <bottom style="thin">
        <color indexed="9"/>
      </bottom>
      <diagonal/>
    </border>
    <border>
      <left/>
      <right/>
      <top style="thin">
        <color indexed="9"/>
      </top>
      <bottom/>
      <diagonal/>
    </border>
    <border>
      <left style="thin">
        <color indexed="62"/>
      </left>
      <right style="thin">
        <color indexed="62"/>
      </right>
      <top style="thin">
        <color indexed="62"/>
      </top>
      <bottom/>
      <diagonal/>
    </border>
    <border>
      <left style="medium">
        <color indexed="60"/>
      </left>
      <right/>
      <top style="thin">
        <color indexed="9"/>
      </top>
      <bottom/>
      <diagonal/>
    </border>
    <border>
      <left/>
      <right/>
      <top/>
      <bottom style="thin">
        <color indexed="9"/>
      </bottom>
      <diagonal/>
    </border>
    <border>
      <left style="medium">
        <color indexed="60"/>
      </left>
      <right style="thin">
        <color indexed="9"/>
      </right>
      <top style="thin">
        <color indexed="9"/>
      </top>
      <bottom style="thin">
        <color indexed="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8"/>
      </left>
      <right style="thin">
        <color indexed="8"/>
      </right>
      <top style="thin">
        <color indexed="8"/>
      </top>
      <bottom style="thin">
        <color indexed="9"/>
      </bottom>
      <diagonal/>
    </border>
    <border>
      <left style="medium">
        <color indexed="8"/>
      </left>
      <right style="thin">
        <color indexed="8"/>
      </right>
      <top style="thin">
        <color indexed="9"/>
      </top>
      <bottom/>
      <diagonal/>
    </border>
    <border>
      <left style="thin">
        <color indexed="23"/>
      </left>
      <right style="thin">
        <color indexed="23"/>
      </right>
      <top style="thin">
        <color indexed="23"/>
      </top>
      <bottom/>
      <diagonal/>
    </border>
    <border>
      <left style="thin">
        <color indexed="23"/>
      </left>
      <right style="medium">
        <color indexed="60"/>
      </right>
      <top style="thin">
        <color indexed="23"/>
      </top>
      <bottom style="thin">
        <color indexed="23"/>
      </bottom>
      <diagonal/>
    </border>
    <border>
      <left/>
      <right style="thin">
        <color indexed="9"/>
      </right>
      <top/>
      <bottom/>
      <diagonal/>
    </border>
    <border>
      <left style="medium">
        <color indexed="8"/>
      </left>
      <right style="medium">
        <color indexed="8"/>
      </right>
      <top/>
      <bottom/>
      <diagonal/>
    </border>
    <border>
      <left style="medium">
        <color indexed="63"/>
      </left>
      <right style="thin">
        <color indexed="63"/>
      </right>
      <top style="thin">
        <color indexed="63"/>
      </top>
      <bottom style="thin">
        <color indexed="63"/>
      </bottom>
      <diagonal/>
    </border>
    <border>
      <left/>
      <right/>
      <top/>
      <bottom style="thin">
        <color indexed="23"/>
      </bottom>
      <diagonal/>
    </border>
    <border>
      <left/>
      <right style="thin">
        <color indexed="23"/>
      </right>
      <top/>
      <bottom/>
      <diagonal/>
    </border>
    <border>
      <left/>
      <right style="thin">
        <color indexed="8"/>
      </right>
      <top style="thin">
        <color indexed="63"/>
      </top>
      <bottom style="thin">
        <color indexed="23"/>
      </bottom>
      <diagonal/>
    </border>
    <border>
      <left style="medium">
        <color indexed="22"/>
      </left>
      <right style="medium">
        <color indexed="8"/>
      </right>
      <top style="medium">
        <color indexed="22"/>
      </top>
      <bottom style="medium">
        <color indexed="22"/>
      </bottom>
      <diagonal/>
    </border>
    <border>
      <left style="medium">
        <color indexed="22"/>
      </left>
      <right/>
      <top style="medium">
        <color indexed="22"/>
      </top>
      <bottom style="medium">
        <color indexed="22"/>
      </bottom>
      <diagonal/>
    </border>
    <border>
      <left/>
      <right/>
      <top style="medium">
        <color indexed="22"/>
      </top>
      <bottom style="medium">
        <color indexed="22"/>
      </bottom>
      <diagonal/>
    </border>
    <border>
      <left/>
      <right style="medium">
        <color indexed="8"/>
      </right>
      <top style="medium">
        <color indexed="22"/>
      </top>
      <bottom style="medium">
        <color indexed="22"/>
      </bottom>
      <diagonal/>
    </border>
    <border>
      <left style="medium">
        <color indexed="8"/>
      </left>
      <right style="medium">
        <color indexed="8"/>
      </right>
      <top style="thin">
        <color indexed="9"/>
      </top>
      <bottom style="thin">
        <color indexed="9"/>
      </bottom>
      <diagonal/>
    </border>
    <border>
      <left style="medium">
        <color indexed="8"/>
      </left>
      <right style="medium">
        <color indexed="8"/>
      </right>
      <top style="thin">
        <color indexed="9"/>
      </top>
      <bottom/>
      <diagonal/>
    </border>
    <border>
      <left style="thin">
        <color indexed="62"/>
      </left>
      <right style="medium">
        <color indexed="8"/>
      </right>
      <top style="thin">
        <color indexed="62"/>
      </top>
      <bottom style="thin">
        <color indexed="62"/>
      </bottom>
      <diagonal/>
    </border>
    <border>
      <left style="medium">
        <color indexed="8"/>
      </left>
      <right style="medium">
        <color indexed="8"/>
      </right>
      <top/>
      <bottom style="thin">
        <color indexed="9"/>
      </bottom>
      <diagonal/>
    </border>
    <border>
      <left style="medium">
        <color indexed="9"/>
      </left>
      <right style="medium">
        <color indexed="9"/>
      </right>
      <top style="thin">
        <color indexed="9"/>
      </top>
      <bottom style="medium">
        <color indexed="9"/>
      </bottom>
      <diagonal/>
    </border>
    <border>
      <left style="medium">
        <color indexed="8"/>
      </left>
      <right style="medium">
        <color indexed="8"/>
      </right>
      <top style="thin">
        <color indexed="9"/>
      </top>
      <bottom style="medium">
        <color indexed="8"/>
      </bottom>
      <diagonal/>
    </border>
    <border>
      <left style="medium">
        <color indexed="9"/>
      </left>
      <right style="medium">
        <color indexed="9"/>
      </right>
      <top/>
      <bottom style="thin">
        <color indexed="9"/>
      </bottom>
      <diagonal/>
    </border>
    <border>
      <left style="medium">
        <color indexed="9"/>
      </left>
      <right style="medium">
        <color indexed="9"/>
      </right>
      <top style="thin">
        <color indexed="9"/>
      </top>
      <bottom style="thin">
        <color indexed="9"/>
      </bottom>
      <diagonal/>
    </border>
    <border>
      <left style="medium">
        <color indexed="60"/>
      </left>
      <right style="medium">
        <color indexed="60"/>
      </right>
      <top/>
      <bottom/>
      <diagonal/>
    </border>
    <border>
      <left style="medium">
        <color indexed="60"/>
      </left>
      <right style="medium">
        <color indexed="60"/>
      </right>
      <top style="thin">
        <color indexed="9"/>
      </top>
      <bottom/>
      <diagonal/>
    </border>
    <border>
      <left style="medium">
        <color indexed="60"/>
      </left>
      <right style="medium">
        <color indexed="60"/>
      </right>
      <top style="thin">
        <color indexed="9"/>
      </top>
      <bottom style="thin">
        <color indexed="9"/>
      </bottom>
      <diagonal/>
    </border>
    <border>
      <left/>
      <right style="medium">
        <color theme="4" tint="-0.499984740745262"/>
      </right>
      <top/>
      <bottom/>
      <diagonal/>
    </border>
    <border>
      <left style="medium">
        <color theme="4" tint="-0.499984740745262"/>
      </left>
      <right/>
      <top/>
      <bottom/>
      <diagonal/>
    </border>
    <border>
      <left style="thin">
        <color indexed="64"/>
      </left>
      <right style="thin">
        <color indexed="64"/>
      </right>
      <top style="thin">
        <color indexed="64"/>
      </top>
      <bottom style="thin">
        <color indexed="64"/>
      </bottom>
      <diagonal/>
    </border>
    <border>
      <left style="medium">
        <color indexed="62"/>
      </left>
      <right/>
      <top/>
      <bottom/>
      <diagonal/>
    </border>
    <border>
      <left/>
      <right style="medium">
        <color indexed="62"/>
      </right>
      <top/>
      <bottom/>
      <diagonal/>
    </border>
    <border>
      <left/>
      <right/>
      <top style="thin">
        <color indexed="23"/>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medium">
        <color indexed="8"/>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thin">
        <color indexed="23"/>
      </left>
      <right/>
      <top/>
      <bottom/>
      <diagonal/>
    </border>
    <border>
      <left style="thin">
        <color indexed="8"/>
      </left>
      <right style="thin">
        <color indexed="8"/>
      </right>
      <top style="thin">
        <color indexed="8"/>
      </top>
      <bottom/>
      <diagonal/>
    </border>
    <border>
      <left/>
      <right style="thin">
        <color indexed="62"/>
      </right>
      <top style="thin">
        <color indexed="62"/>
      </top>
      <bottom/>
      <diagonal/>
    </border>
    <border>
      <left/>
      <right style="medium">
        <color indexed="8"/>
      </right>
      <top style="thin">
        <color indexed="62"/>
      </top>
      <bottom style="thin">
        <color indexed="62"/>
      </bottom>
      <diagonal/>
    </border>
  </borders>
  <cellStyleXfs count="16">
    <xf numFmtId="0" fontId="0" fillId="0" borderId="0"/>
    <xf numFmtId="0" fontId="46" fillId="2" borderId="0" applyNumberFormat="0" applyBorder="0" applyAlignment="0" applyProtection="0"/>
    <xf numFmtId="0" fontId="46" fillId="3" borderId="0" applyNumberFormat="0" applyBorder="0" applyAlignment="0" applyProtection="0"/>
    <xf numFmtId="0" fontId="46" fillId="4" borderId="0" applyNumberFormat="0" applyBorder="0" applyAlignment="0" applyProtection="0"/>
    <xf numFmtId="0" fontId="5" fillId="3" borderId="0" applyNumberFormat="0" applyBorder="0" applyAlignment="0" applyProtection="0"/>
    <xf numFmtId="0" fontId="5" fillId="5" borderId="0" applyNumberFormat="0" applyBorder="0" applyAlignment="0" applyProtection="0"/>
    <xf numFmtId="0" fontId="6" fillId="6" borderId="1" applyNumberFormat="0" applyAlignment="0" applyProtection="0"/>
    <xf numFmtId="0" fontId="5" fillId="5"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15" fillId="3" borderId="1" applyNumberFormat="0" applyAlignment="0" applyProtection="0"/>
    <xf numFmtId="0" fontId="23" fillId="6" borderId="2" applyNumberFormat="0" applyAlignment="0" applyProtection="0"/>
    <xf numFmtId="0" fontId="1" fillId="0" borderId="0"/>
    <xf numFmtId="0" fontId="1" fillId="0" borderId="0"/>
    <xf numFmtId="43" fontId="46" fillId="0" borderId="0" applyFont="0" applyFill="0" applyBorder="0" applyAlignment="0" applyProtection="0"/>
    <xf numFmtId="9" fontId="46" fillId="0" borderId="0" applyFont="0" applyFill="0" applyBorder="0" applyAlignment="0" applyProtection="0"/>
  </cellStyleXfs>
  <cellXfs count="543">
    <xf numFmtId="0" fontId="0" fillId="0" borderId="0" xfId="0"/>
    <xf numFmtId="0" fontId="0" fillId="9" borderId="3" xfId="0" applyFill="1" applyBorder="1"/>
    <xf numFmtId="0" fontId="0" fillId="9" borderId="4" xfId="0" applyFill="1" applyBorder="1"/>
    <xf numFmtId="0" fontId="0" fillId="9" borderId="5" xfId="0" applyFill="1" applyBorder="1"/>
    <xf numFmtId="0" fontId="0" fillId="9" borderId="6" xfId="0" applyFill="1" applyBorder="1"/>
    <xf numFmtId="0" fontId="0" fillId="9" borderId="0" xfId="0" applyFill="1"/>
    <xf numFmtId="0" fontId="4" fillId="4" borderId="7" xfId="8" applyNumberFormat="1" applyFont="1" applyFill="1" applyBorder="1" applyAlignment="1" applyProtection="1">
      <alignment vertical="center"/>
    </xf>
    <xf numFmtId="49" fontId="5" fillId="9" borderId="8" xfId="8" applyNumberFormat="1" applyFill="1" applyBorder="1" applyAlignment="1" applyProtection="1">
      <alignment horizontal="center" vertical="center"/>
    </xf>
    <xf numFmtId="49" fontId="5" fillId="9" borderId="9" xfId="8" applyNumberFormat="1" applyFill="1" applyBorder="1" applyAlignment="1" applyProtection="1">
      <alignment horizontal="center" vertical="center"/>
    </xf>
    <xf numFmtId="49" fontId="5" fillId="9" borderId="10" xfId="8" applyNumberFormat="1" applyFill="1" applyBorder="1" applyAlignment="1" applyProtection="1">
      <alignment horizontal="center" vertical="center"/>
    </xf>
    <xf numFmtId="14" fontId="4" fillId="9" borderId="1" xfId="8" applyNumberFormat="1" applyFont="1" applyFill="1" applyBorder="1" applyAlignment="1" applyProtection="1">
      <alignment horizontal="center" vertical="center"/>
      <protection locked="0"/>
    </xf>
    <xf numFmtId="49" fontId="5" fillId="9" borderId="11" xfId="8" applyNumberFormat="1" applyFill="1" applyBorder="1" applyAlignment="1" applyProtection="1">
      <alignment horizontal="center" vertical="center"/>
    </xf>
    <xf numFmtId="49" fontId="5" fillId="9" borderId="12" xfId="8" applyNumberFormat="1" applyFill="1" applyBorder="1" applyAlignment="1" applyProtection="1">
      <alignment horizontal="center" vertical="center"/>
    </xf>
    <xf numFmtId="0" fontId="0" fillId="4" borderId="0" xfId="0" applyFill="1"/>
    <xf numFmtId="0" fontId="4" fillId="9" borderId="1" xfId="8" applyNumberFormat="1" applyFont="1" applyFill="1" applyBorder="1" applyAlignment="1" applyProtection="1">
      <alignment horizontal="center" vertical="center"/>
      <protection locked="0"/>
    </xf>
    <xf numFmtId="0" fontId="0" fillId="9" borderId="13" xfId="0" applyFill="1" applyBorder="1"/>
    <xf numFmtId="1" fontId="7" fillId="9" borderId="1" xfId="6" applyNumberFormat="1" applyFont="1" applyFill="1" applyAlignment="1" applyProtection="1">
      <alignment horizontal="center" vertical="center" wrapText="1"/>
      <protection locked="0"/>
    </xf>
    <xf numFmtId="0" fontId="0" fillId="4" borderId="0" xfId="0" applyFill="1" applyAlignment="1">
      <alignment horizontal="right" vertical="center"/>
    </xf>
    <xf numFmtId="0" fontId="0" fillId="4" borderId="7" xfId="3" applyNumberFormat="1" applyFont="1" applyBorder="1" applyAlignment="1" applyProtection="1">
      <alignment vertical="center" wrapText="1"/>
    </xf>
    <xf numFmtId="164" fontId="4" fillId="9" borderId="15" xfId="8" applyNumberFormat="1" applyFont="1" applyFill="1" applyBorder="1" applyAlignment="1" applyProtection="1">
      <alignment horizontal="center" vertical="center"/>
      <protection locked="0"/>
    </xf>
    <xf numFmtId="164" fontId="4" fillId="9" borderId="14" xfId="8" applyNumberFormat="1" applyFont="1" applyFill="1" applyBorder="1" applyAlignment="1" applyProtection="1">
      <alignment horizontal="center" vertical="center"/>
      <protection hidden="1"/>
    </xf>
    <xf numFmtId="164" fontId="4" fillId="9" borderId="15" xfId="8" applyNumberFormat="1" applyFont="1" applyFill="1" applyBorder="1" applyAlignment="1" applyProtection="1">
      <alignment horizontal="center" vertical="center"/>
      <protection hidden="1"/>
    </xf>
    <xf numFmtId="2" fontId="9" fillId="4" borderId="0" xfId="0" applyNumberFormat="1" applyFont="1" applyFill="1" applyAlignment="1" applyProtection="1">
      <alignment horizontal="center" vertical="center"/>
      <protection hidden="1"/>
    </xf>
    <xf numFmtId="0" fontId="4" fillId="5" borderId="7" xfId="8" applyNumberFormat="1" applyFont="1" applyFill="1" applyBorder="1" applyAlignment="1" applyProtection="1">
      <alignment horizontal="center" vertical="center"/>
      <protection hidden="1"/>
    </xf>
    <xf numFmtId="0" fontId="0" fillId="9" borderId="0" xfId="0" applyFill="1" applyProtection="1">
      <protection hidden="1"/>
    </xf>
    <xf numFmtId="0" fontId="0" fillId="4" borderId="0" xfId="0" applyFill="1" applyAlignment="1">
      <alignment vertical="center"/>
    </xf>
    <xf numFmtId="0" fontId="4" fillId="4" borderId="7" xfId="8" applyNumberFormat="1" applyFont="1" applyFill="1" applyBorder="1" applyAlignment="1" applyProtection="1">
      <alignment horizontal="right" vertical="center"/>
      <protection hidden="1"/>
    </xf>
    <xf numFmtId="0" fontId="0" fillId="9" borderId="16" xfId="0" applyFill="1" applyBorder="1"/>
    <xf numFmtId="0" fontId="0" fillId="9" borderId="17" xfId="0" applyFill="1" applyBorder="1"/>
    <xf numFmtId="0" fontId="0" fillId="9" borderId="18" xfId="0" applyFill="1" applyBorder="1"/>
    <xf numFmtId="0" fontId="10" fillId="0" borderId="0" xfId="0" applyFont="1"/>
    <xf numFmtId="0" fontId="0" fillId="0" borderId="0" xfId="0" applyAlignment="1">
      <alignment horizontal="center" vertical="center"/>
    </xf>
    <xf numFmtId="0" fontId="0" fillId="9" borderId="19" xfId="0" applyFill="1" applyBorder="1"/>
    <xf numFmtId="0" fontId="0" fillId="9" borderId="20" xfId="0" applyFill="1" applyBorder="1"/>
    <xf numFmtId="0" fontId="0" fillId="9" borderId="21" xfId="0" applyFill="1" applyBorder="1"/>
    <xf numFmtId="0" fontId="0" fillId="9" borderId="22" xfId="0" applyFill="1" applyBorder="1"/>
    <xf numFmtId="0" fontId="0" fillId="9" borderId="23" xfId="0" applyFill="1" applyBorder="1"/>
    <xf numFmtId="0" fontId="5" fillId="9" borderId="0" xfId="7" applyNumberFormat="1" applyFill="1" applyBorder="1" applyAlignment="1" applyProtection="1"/>
    <xf numFmtId="0" fontId="5" fillId="9" borderId="0" xfId="7" applyNumberFormat="1" applyFill="1" applyBorder="1" applyAlignment="1" applyProtection="1">
      <alignment horizontal="center" vertical="center"/>
    </xf>
    <xf numFmtId="0" fontId="8" fillId="9" borderId="0" xfId="7" applyNumberFormat="1" applyFont="1" applyFill="1" applyBorder="1" applyAlignment="1" applyProtection="1">
      <alignment vertical="center" wrapText="1"/>
    </xf>
    <xf numFmtId="0" fontId="4" fillId="9" borderId="0" xfId="0" applyFont="1" applyFill="1" applyAlignment="1" applyProtection="1">
      <alignment horizontal="center"/>
      <protection locked="0"/>
    </xf>
    <xf numFmtId="0" fontId="4" fillId="9" borderId="0" xfId="7" applyNumberFormat="1" applyFont="1" applyFill="1" applyBorder="1" applyAlignment="1" applyProtection="1"/>
    <xf numFmtId="49" fontId="4" fillId="9" borderId="0" xfId="7" applyNumberFormat="1" applyFont="1" applyFill="1" applyBorder="1" applyAlignment="1" applyProtection="1">
      <alignment horizontal="center" vertical="center"/>
    </xf>
    <xf numFmtId="49" fontId="5" fillId="9" borderId="0" xfId="7" applyNumberFormat="1" applyFill="1" applyBorder="1" applyAlignment="1" applyProtection="1">
      <alignment horizontal="center" vertical="center"/>
    </xf>
    <xf numFmtId="0" fontId="4" fillId="9" borderId="0" xfId="7" applyNumberFormat="1" applyFont="1" applyFill="1" applyBorder="1" applyAlignment="1" applyProtection="1">
      <alignment horizontal="center"/>
      <protection hidden="1"/>
    </xf>
    <xf numFmtId="0" fontId="4" fillId="9" borderId="0" xfId="7" applyNumberFormat="1" applyFont="1" applyFill="1" applyBorder="1" applyAlignment="1" applyProtection="1">
      <alignment horizontal="center" vertical="center"/>
      <protection hidden="1"/>
    </xf>
    <xf numFmtId="0" fontId="8" fillId="9" borderId="0" xfId="7" applyNumberFormat="1" applyFont="1" applyFill="1" applyBorder="1" applyAlignment="1" applyProtection="1">
      <alignment horizontal="right" vertical="center" wrapText="1"/>
      <protection hidden="1"/>
    </xf>
    <xf numFmtId="4" fontId="13" fillId="9" borderId="0" xfId="7" applyNumberFormat="1" applyFont="1" applyFill="1" applyBorder="1" applyAlignment="1" applyProtection="1">
      <alignment horizontal="center" vertical="center"/>
      <protection hidden="1"/>
    </xf>
    <xf numFmtId="49" fontId="5" fillId="9" borderId="0" xfId="7" applyNumberFormat="1" applyFill="1" applyBorder="1" applyAlignment="1" applyProtection="1">
      <alignment vertical="center"/>
      <protection locked="0"/>
    </xf>
    <xf numFmtId="0" fontId="5" fillId="9" borderId="0" xfId="7" applyNumberFormat="1" applyFill="1" applyBorder="1" applyAlignment="1" applyProtection="1">
      <alignment vertical="center" wrapText="1"/>
    </xf>
    <xf numFmtId="2" fontId="13" fillId="9" borderId="28" xfId="7" applyNumberFormat="1" applyFont="1" applyFill="1" applyBorder="1" applyAlignment="1" applyProtection="1">
      <alignment horizontal="center" vertical="center"/>
      <protection hidden="1"/>
    </xf>
    <xf numFmtId="0" fontId="5" fillId="9" borderId="0" xfId="7" applyNumberFormat="1" applyFill="1" applyBorder="1" applyAlignment="1" applyProtection="1">
      <alignment horizontal="right" vertical="center"/>
    </xf>
    <xf numFmtId="0" fontId="5" fillId="9" borderId="0" xfId="7" applyNumberFormat="1" applyFill="1" applyBorder="1" applyAlignment="1" applyProtection="1">
      <alignment vertical="center"/>
      <protection locked="0"/>
    </xf>
    <xf numFmtId="0" fontId="10" fillId="9" borderId="0" xfId="7" applyNumberFormat="1" applyFont="1" applyFill="1" applyBorder="1" applyAlignment="1" applyProtection="1"/>
    <xf numFmtId="0" fontId="24" fillId="9" borderId="0" xfId="7" applyNumberFormat="1" applyFont="1" applyFill="1" applyBorder="1" applyAlignment="1" applyProtection="1">
      <alignment vertical="center"/>
    </xf>
    <xf numFmtId="0" fontId="5" fillId="0" borderId="0" xfId="0" applyFont="1"/>
    <xf numFmtId="0" fontId="9" fillId="0" borderId="0" xfId="0" applyFont="1"/>
    <xf numFmtId="0" fontId="5" fillId="9" borderId="0" xfId="7" applyNumberFormat="1" applyFill="1" applyBorder="1" applyAlignment="1" applyProtection="1">
      <alignment horizontal="center"/>
    </xf>
    <xf numFmtId="49" fontId="21" fillId="9" borderId="0" xfId="7" applyNumberFormat="1" applyFont="1" applyFill="1" applyBorder="1" applyAlignment="1" applyProtection="1">
      <alignment horizontal="center" vertical="center"/>
    </xf>
    <xf numFmtId="169" fontId="31" fillId="9" borderId="28" xfId="11" applyNumberFormat="1" applyFont="1" applyFill="1" applyBorder="1" applyAlignment="1" applyProtection="1">
      <alignment vertical="center"/>
      <protection hidden="1"/>
    </xf>
    <xf numFmtId="0" fontId="0" fillId="0" borderId="34" xfId="0" applyBorder="1"/>
    <xf numFmtId="0" fontId="0" fillId="0" borderId="31" xfId="0" applyBorder="1"/>
    <xf numFmtId="4" fontId="0" fillId="0" borderId="0" xfId="0" applyNumberFormat="1"/>
    <xf numFmtId="0" fontId="4" fillId="0" borderId="0" xfId="0" applyFont="1"/>
    <xf numFmtId="0" fontId="36" fillId="0" borderId="37" xfId="0" applyFont="1" applyBorder="1" applyAlignment="1">
      <alignment horizontal="center" vertical="center"/>
    </xf>
    <xf numFmtId="0" fontId="0" fillId="0" borderId="38" xfId="0" applyBorder="1"/>
    <xf numFmtId="0" fontId="16" fillId="11" borderId="39" xfId="0" applyFont="1" applyFill="1" applyBorder="1" applyAlignment="1">
      <alignment vertical="center" wrapText="1"/>
    </xf>
    <xf numFmtId="0" fontId="16" fillId="11" borderId="40" xfId="0" applyFont="1" applyFill="1" applyBorder="1" applyAlignment="1">
      <alignment horizontal="center" vertical="center" wrapText="1"/>
    </xf>
    <xf numFmtId="0" fontId="16" fillId="11" borderId="0" xfId="0" applyFont="1" applyFill="1" applyAlignment="1">
      <alignment vertical="center" wrapText="1"/>
    </xf>
    <xf numFmtId="0" fontId="16" fillId="0" borderId="41" xfId="0" applyFont="1" applyBorder="1" applyAlignment="1">
      <alignment vertical="center" wrapText="1"/>
    </xf>
    <xf numFmtId="0" fontId="0" fillId="0" borderId="34" xfId="0" applyBorder="1" applyAlignment="1">
      <alignment horizontal="center"/>
    </xf>
    <xf numFmtId="0" fontId="16" fillId="0" borderId="34" xfId="0" applyFont="1" applyBorder="1" applyAlignment="1">
      <alignment vertical="center" wrapText="1"/>
    </xf>
    <xf numFmtId="0" fontId="37" fillId="0" borderId="37" xfId="0" applyFont="1" applyBorder="1" applyAlignment="1">
      <alignment horizontal="left" vertical="center" indent="2"/>
    </xf>
    <xf numFmtId="0" fontId="0" fillId="0" borderId="0" xfId="0" applyAlignment="1">
      <alignment vertical="center"/>
    </xf>
    <xf numFmtId="0" fontId="0" fillId="3" borderId="37" xfId="2" applyNumberFormat="1" applyFont="1" applyBorder="1" applyAlignment="1" applyProtection="1">
      <alignment vertical="center"/>
      <protection hidden="1"/>
    </xf>
    <xf numFmtId="0" fontId="0" fillId="0" borderId="37" xfId="0" applyBorder="1" applyAlignment="1" applyProtection="1">
      <alignment vertical="center"/>
      <protection hidden="1"/>
    </xf>
    <xf numFmtId="0" fontId="34" fillId="0" borderId="37" xfId="0" applyFont="1" applyBorder="1" applyAlignment="1">
      <alignment vertical="center"/>
    </xf>
    <xf numFmtId="0" fontId="0" fillId="0" borderId="33" xfId="0" applyBorder="1"/>
    <xf numFmtId="0" fontId="0" fillId="0" borderId="14" xfId="0" applyBorder="1"/>
    <xf numFmtId="0" fontId="0" fillId="0" borderId="11" xfId="0" applyBorder="1"/>
    <xf numFmtId="0" fontId="0" fillId="0" borderId="43" xfId="0" applyBorder="1"/>
    <xf numFmtId="0" fontId="0" fillId="0" borderId="42" xfId="0" applyBorder="1"/>
    <xf numFmtId="0" fontId="34" fillId="0" borderId="45" xfId="0" applyFont="1" applyBorder="1" applyAlignment="1">
      <alignment vertical="center"/>
    </xf>
    <xf numFmtId="0" fontId="0" fillId="4" borderId="33" xfId="3" applyNumberFormat="1" applyFont="1" applyBorder="1" applyAlignment="1" applyProtection="1">
      <alignment horizontal="center" vertical="center" wrapText="1"/>
      <protection hidden="1"/>
    </xf>
    <xf numFmtId="164" fontId="40" fillId="0" borderId="44" xfId="0" applyNumberFormat="1" applyFont="1" applyBorder="1" applyAlignment="1" applyProtection="1">
      <alignment horizontal="center" vertical="center" wrapText="1"/>
      <protection hidden="1"/>
    </xf>
    <xf numFmtId="0" fontId="34" fillId="0" borderId="37" xfId="0" applyFont="1" applyBorder="1" applyAlignment="1">
      <alignment horizontal="center" vertical="center"/>
    </xf>
    <xf numFmtId="0" fontId="16" fillId="0" borderId="0" xfId="0" applyFont="1"/>
    <xf numFmtId="0" fontId="3" fillId="0" borderId="37" xfId="0" applyFont="1" applyBorder="1" applyAlignment="1">
      <alignment horizontal="center" vertical="center"/>
    </xf>
    <xf numFmtId="0" fontId="43" fillId="9" borderId="6" xfId="0" applyFont="1" applyFill="1" applyBorder="1" applyAlignment="1">
      <alignment horizontal="justify" vertical="center"/>
    </xf>
    <xf numFmtId="0" fontId="34" fillId="9" borderId="46" xfId="0" applyFont="1" applyFill="1" applyBorder="1" applyAlignment="1">
      <alignment horizontal="center" vertical="center" wrapText="1"/>
    </xf>
    <xf numFmtId="0" fontId="34" fillId="9" borderId="47" xfId="0" applyFont="1" applyFill="1" applyBorder="1" applyAlignment="1">
      <alignment horizontal="center" vertical="center" wrapText="1"/>
    </xf>
    <xf numFmtId="0" fontId="27" fillId="9" borderId="48" xfId="0" applyFont="1" applyFill="1" applyBorder="1" applyAlignment="1" applyProtection="1">
      <alignment vertical="center"/>
      <protection locked="0"/>
    </xf>
    <xf numFmtId="0" fontId="34" fillId="9" borderId="49" xfId="0" applyFont="1" applyFill="1" applyBorder="1" applyAlignment="1">
      <alignment horizontal="center" vertical="center" wrapText="1"/>
    </xf>
    <xf numFmtId="0" fontId="34" fillId="9" borderId="50" xfId="0" applyFont="1" applyFill="1" applyBorder="1" applyAlignment="1">
      <alignment vertical="center" wrapText="1"/>
    </xf>
    <xf numFmtId="0" fontId="27" fillId="9" borderId="14" xfId="0" applyFont="1" applyFill="1" applyBorder="1" applyAlignment="1">
      <alignment horizontal="center" vertical="center"/>
    </xf>
    <xf numFmtId="0" fontId="34" fillId="9" borderId="50" xfId="0" applyFont="1" applyFill="1" applyBorder="1" applyAlignment="1">
      <alignment horizontal="center" vertical="center" wrapText="1"/>
    </xf>
    <xf numFmtId="14" fontId="27" fillId="9" borderId="15" xfId="0" applyNumberFormat="1" applyFont="1" applyFill="1" applyBorder="1" applyAlignment="1">
      <alignment horizontal="center" vertical="center" wrapText="1"/>
    </xf>
    <xf numFmtId="14" fontId="27" fillId="9" borderId="14" xfId="0" applyNumberFormat="1" applyFont="1" applyFill="1" applyBorder="1" applyAlignment="1">
      <alignment horizontal="center" vertical="center" wrapText="1"/>
    </xf>
    <xf numFmtId="0" fontId="34" fillId="9" borderId="11" xfId="0" applyFont="1" applyFill="1" applyBorder="1" applyAlignment="1">
      <alignment horizontal="center" vertical="center" wrapText="1"/>
    </xf>
    <xf numFmtId="0" fontId="34" fillId="9" borderId="10" xfId="0" applyFont="1" applyFill="1" applyBorder="1" applyAlignment="1">
      <alignment vertical="center"/>
    </xf>
    <xf numFmtId="0" fontId="44" fillId="0" borderId="0" xfId="0" applyFont="1"/>
    <xf numFmtId="0" fontId="32" fillId="9" borderId="51" xfId="0" applyFont="1" applyFill="1" applyBorder="1" applyAlignment="1">
      <alignment horizontal="center" vertical="center"/>
    </xf>
    <xf numFmtId="0" fontId="0" fillId="9" borderId="31" xfId="0" applyFill="1" applyBorder="1" applyAlignment="1">
      <alignment vertical="center"/>
    </xf>
    <xf numFmtId="0" fontId="0" fillId="9" borderId="7" xfId="0" applyFill="1" applyBorder="1" applyAlignment="1">
      <alignment vertical="center"/>
    </xf>
    <xf numFmtId="0" fontId="32" fillId="9" borderId="51" xfId="0" applyFont="1" applyFill="1" applyBorder="1" applyAlignment="1">
      <alignment vertical="center"/>
    </xf>
    <xf numFmtId="0" fontId="0" fillId="9" borderId="12" xfId="0" applyFill="1" applyBorder="1" applyAlignment="1">
      <alignment vertical="center"/>
    </xf>
    <xf numFmtId="0" fontId="34" fillId="0" borderId="40" xfId="0" applyFont="1" applyBorder="1" applyAlignment="1">
      <alignment vertical="center"/>
    </xf>
    <xf numFmtId="0" fontId="45" fillId="9" borderId="6" xfId="0" applyFont="1" applyFill="1" applyBorder="1" applyAlignment="1">
      <alignment vertical="center"/>
    </xf>
    <xf numFmtId="0" fontId="47" fillId="0" borderId="0" xfId="0" applyFont="1"/>
    <xf numFmtId="0" fontId="48" fillId="0" borderId="0" xfId="0" applyFont="1"/>
    <xf numFmtId="164" fontId="19" fillId="11" borderId="13" xfId="0" applyNumberFormat="1" applyFont="1" applyFill="1" applyBorder="1" applyAlignment="1">
      <alignment horizontal="right" vertical="center"/>
    </xf>
    <xf numFmtId="164" fontId="0" fillId="11" borderId="13" xfId="0" applyNumberFormat="1" applyFill="1" applyBorder="1" applyAlignment="1">
      <alignment horizontal="right" vertical="center"/>
    </xf>
    <xf numFmtId="0" fontId="32" fillId="11" borderId="6" xfId="0" applyFont="1" applyFill="1" applyBorder="1" applyAlignment="1">
      <alignment horizontal="left" vertical="center"/>
    </xf>
    <xf numFmtId="164" fontId="0" fillId="11" borderId="13" xfId="0" applyNumberFormat="1" applyFill="1" applyBorder="1" applyAlignment="1">
      <alignment vertical="center"/>
    </xf>
    <xf numFmtId="0" fontId="32" fillId="11" borderId="0" xfId="0" applyFont="1" applyFill="1" applyAlignment="1">
      <alignment horizontal="left" vertical="center"/>
    </xf>
    <xf numFmtId="164" fontId="9" fillId="11" borderId="13" xfId="0" applyNumberFormat="1" applyFont="1" applyFill="1" applyBorder="1" applyAlignment="1">
      <alignment vertical="center"/>
    </xf>
    <xf numFmtId="164" fontId="19" fillId="11" borderId="13" xfId="0" applyNumberFormat="1" applyFont="1" applyFill="1" applyBorder="1" applyAlignment="1">
      <alignment vertical="center"/>
    </xf>
    <xf numFmtId="0" fontId="34" fillId="9" borderId="55" xfId="0" applyFont="1" applyFill="1" applyBorder="1" applyAlignment="1" applyProtection="1">
      <alignment horizontal="center" vertical="center" wrapText="1"/>
      <protection hidden="1"/>
    </xf>
    <xf numFmtId="0" fontId="0" fillId="9" borderId="56" xfId="0" applyFill="1" applyBorder="1" applyAlignment="1" applyProtection="1">
      <alignment horizontal="center" vertical="center"/>
      <protection hidden="1"/>
    </xf>
    <xf numFmtId="0" fontId="41" fillId="0" borderId="0" xfId="0" applyFont="1"/>
    <xf numFmtId="0" fontId="51" fillId="0" borderId="0" xfId="0" applyFont="1"/>
    <xf numFmtId="14" fontId="4" fillId="9" borderId="57" xfId="8" applyNumberFormat="1" applyFont="1" applyFill="1" applyBorder="1" applyAlignment="1" applyProtection="1">
      <alignment horizontal="center" vertical="center"/>
      <protection locked="0"/>
    </xf>
    <xf numFmtId="0" fontId="0" fillId="0" borderId="39" xfId="0" applyBorder="1" applyAlignment="1" applyProtection="1">
      <alignment vertical="center"/>
      <protection hidden="1"/>
    </xf>
    <xf numFmtId="2" fontId="8" fillId="9" borderId="82" xfId="12" applyNumberFormat="1" applyFont="1" applyFill="1" applyBorder="1" applyAlignment="1" applyProtection="1">
      <alignment horizontal="center" vertical="center" wrapText="1"/>
      <protection locked="0"/>
    </xf>
    <xf numFmtId="171" fontId="8" fillId="9" borderId="82" xfId="12" applyNumberFormat="1" applyFont="1" applyFill="1" applyBorder="1" applyAlignment="1" applyProtection="1">
      <alignment horizontal="center" vertical="center" wrapText="1"/>
      <protection locked="0"/>
    </xf>
    <xf numFmtId="171" fontId="4" fillId="4" borderId="7" xfId="8" applyNumberFormat="1" applyFont="1" applyFill="1" applyBorder="1" applyAlignment="1" applyProtection="1">
      <alignment horizontal="center" vertical="center"/>
      <protection hidden="1"/>
    </xf>
    <xf numFmtId="0" fontId="0" fillId="4" borderId="0" xfId="0" applyFill="1" applyAlignment="1">
      <alignment horizontal="right"/>
    </xf>
    <xf numFmtId="0" fontId="0" fillId="4" borderId="0" xfId="0" applyFill="1" applyAlignment="1">
      <alignment horizontal="right" vertical="center" wrapText="1"/>
    </xf>
    <xf numFmtId="0" fontId="21" fillId="9" borderId="0" xfId="7" applyNumberFormat="1" applyFont="1" applyFill="1" applyBorder="1" applyAlignment="1" applyProtection="1">
      <alignment horizontal="right" vertical="center" wrapText="1"/>
    </xf>
    <xf numFmtId="0" fontId="10" fillId="9" borderId="0" xfId="7" applyNumberFormat="1" applyFont="1" applyFill="1" applyBorder="1" applyAlignment="1" applyProtection="1">
      <alignment horizontal="center"/>
    </xf>
    <xf numFmtId="0" fontId="0" fillId="0" borderId="0" xfId="0" applyAlignment="1">
      <alignment horizontal="center"/>
    </xf>
    <xf numFmtId="0" fontId="0" fillId="9" borderId="83" xfId="0" applyFill="1" applyBorder="1" applyProtection="1">
      <protection locked="0"/>
    </xf>
    <xf numFmtId="2" fontId="8" fillId="9" borderId="82" xfId="12" applyNumberFormat="1" applyFont="1" applyFill="1" applyBorder="1" applyAlignment="1">
      <alignment horizontal="center" vertical="center" wrapText="1"/>
    </xf>
    <xf numFmtId="0" fontId="0" fillId="9" borderId="0" xfId="0" applyFill="1" applyProtection="1">
      <protection locked="0"/>
    </xf>
    <xf numFmtId="0" fontId="0" fillId="9" borderId="84" xfId="0" applyFill="1" applyBorder="1" applyProtection="1">
      <protection locked="0"/>
    </xf>
    <xf numFmtId="0" fontId="0" fillId="0" borderId="0" xfId="0" applyProtection="1">
      <protection locked="0"/>
    </xf>
    <xf numFmtId="1" fontId="7" fillId="9" borderId="1" xfId="6" applyNumberFormat="1" applyFont="1" applyFill="1" applyAlignment="1" applyProtection="1">
      <alignment horizontal="center" vertical="center" wrapText="1"/>
    </xf>
    <xf numFmtId="10" fontId="9" fillId="4" borderId="0" xfId="15" applyNumberFormat="1" applyFont="1" applyFill="1" applyBorder="1" applyAlignment="1">
      <alignment horizontal="center"/>
    </xf>
    <xf numFmtId="10" fontId="13" fillId="4" borderId="0" xfId="15" applyNumberFormat="1" applyFont="1" applyFill="1" applyBorder="1" applyAlignment="1">
      <alignment horizontal="center"/>
    </xf>
    <xf numFmtId="4" fontId="4" fillId="9" borderId="82" xfId="7" applyNumberFormat="1" applyFont="1" applyFill="1" applyBorder="1" applyAlignment="1" applyProtection="1">
      <alignment horizontal="center" vertical="center"/>
    </xf>
    <xf numFmtId="4" fontId="4" fillId="9" borderId="0" xfId="7" applyNumberFormat="1" applyFont="1" applyFill="1" applyBorder="1" applyAlignment="1" applyProtection="1">
      <alignment horizontal="center" vertical="center"/>
    </xf>
    <xf numFmtId="49" fontId="4" fillId="9" borderId="0" xfId="7" applyNumberFormat="1" applyFont="1" applyFill="1" applyBorder="1" applyAlignment="1" applyProtection="1">
      <alignment horizontal="center" vertical="center"/>
      <protection locked="0" hidden="1"/>
    </xf>
    <xf numFmtId="2" fontId="13" fillId="9" borderId="0" xfId="7" applyNumberFormat="1" applyFont="1" applyFill="1" applyBorder="1" applyAlignment="1" applyProtection="1">
      <alignment horizontal="center" vertical="center"/>
      <protection hidden="1"/>
    </xf>
    <xf numFmtId="1" fontId="7" fillId="9" borderId="0" xfId="6" applyNumberFormat="1" applyFont="1" applyFill="1" applyBorder="1" applyAlignment="1" applyProtection="1">
      <alignment horizontal="center" vertical="center" wrapText="1"/>
      <protection hidden="1"/>
    </xf>
    <xf numFmtId="2" fontId="8" fillId="9" borderId="82" xfId="12" applyNumberFormat="1" applyFont="1" applyFill="1" applyBorder="1" applyAlignment="1" applyProtection="1">
      <alignment horizontal="center" vertical="center" wrapText="1"/>
      <protection hidden="1"/>
    </xf>
    <xf numFmtId="43" fontId="13" fillId="9" borderId="0" xfId="14" applyFont="1" applyFill="1" applyBorder="1" applyAlignment="1" applyProtection="1">
      <alignment horizontal="center" vertical="center"/>
      <protection hidden="1"/>
    </xf>
    <xf numFmtId="0" fontId="0" fillId="9" borderId="0" xfId="0" applyFill="1" applyAlignment="1">
      <alignment horizontal="right" vertical="center"/>
    </xf>
    <xf numFmtId="0" fontId="34" fillId="0" borderId="59" xfId="0" applyFont="1" applyBorder="1" applyAlignment="1">
      <alignment vertical="center"/>
    </xf>
    <xf numFmtId="0" fontId="34" fillId="0" borderId="43" xfId="0" applyFont="1" applyBorder="1" applyAlignment="1">
      <alignment vertical="center"/>
    </xf>
    <xf numFmtId="0" fontId="34" fillId="0" borderId="92" xfId="0" applyFont="1" applyBorder="1" applyAlignment="1">
      <alignment vertical="center"/>
    </xf>
    <xf numFmtId="0" fontId="34" fillId="0" borderId="41" xfId="0" applyFont="1" applyBorder="1" applyAlignment="1">
      <alignment vertical="center"/>
    </xf>
    <xf numFmtId="0" fontId="0" fillId="4" borderId="82" xfId="3" applyNumberFormat="1" applyFont="1" applyBorder="1" applyAlignment="1" applyProtection="1">
      <alignment vertical="center" wrapText="1"/>
    </xf>
    <xf numFmtId="0" fontId="34" fillId="0" borderId="0" xfId="0" applyFont="1" applyAlignment="1">
      <alignment horizontal="left" vertical="center"/>
    </xf>
    <xf numFmtId="164" fontId="34" fillId="0" borderId="0" xfId="0" applyNumberFormat="1" applyFont="1" applyAlignment="1" applyProtection="1">
      <alignment horizontal="center" vertical="center"/>
      <protection hidden="1"/>
    </xf>
    <xf numFmtId="0" fontId="34" fillId="0" borderId="0" xfId="0" applyFont="1" applyAlignment="1">
      <alignment vertical="center"/>
    </xf>
    <xf numFmtId="43" fontId="0" fillId="0" borderId="82" xfId="14" applyFont="1" applyBorder="1"/>
    <xf numFmtId="0" fontId="0" fillId="0" borderId="93" xfId="0" applyBorder="1" applyAlignment="1">
      <alignment horizontal="center"/>
    </xf>
    <xf numFmtId="43" fontId="0" fillId="0" borderId="82" xfId="0" applyNumberFormat="1" applyBorder="1"/>
    <xf numFmtId="43" fontId="0" fillId="0" borderId="82" xfId="14" applyFont="1" applyFill="1" applyBorder="1"/>
    <xf numFmtId="164" fontId="53" fillId="0" borderId="44" xfId="0" applyNumberFormat="1" applyFont="1" applyBorder="1" applyAlignment="1" applyProtection="1">
      <alignment horizontal="right" vertical="center" wrapText="1"/>
      <protection hidden="1"/>
    </xf>
    <xf numFmtId="164" fontId="52" fillId="0" borderId="44" xfId="0" applyNumberFormat="1" applyFont="1" applyBorder="1" applyAlignment="1" applyProtection="1">
      <alignment horizontal="right" vertical="center" wrapText="1"/>
      <protection hidden="1"/>
    </xf>
    <xf numFmtId="164" fontId="34" fillId="0" borderId="44" xfId="0" applyNumberFormat="1" applyFont="1" applyBorder="1" applyAlignment="1" applyProtection="1">
      <alignment horizontal="right" vertical="center" wrapText="1"/>
      <protection hidden="1"/>
    </xf>
    <xf numFmtId="0" fontId="0" fillId="0" borderId="94" xfId="0" applyBorder="1" applyAlignment="1">
      <alignment horizontal="center"/>
    </xf>
    <xf numFmtId="0" fontId="34" fillId="0" borderId="96" xfId="0" applyFont="1" applyBorder="1" applyAlignment="1">
      <alignment vertical="center"/>
    </xf>
    <xf numFmtId="0" fontId="0" fillId="0" borderId="96" xfId="0" applyBorder="1"/>
    <xf numFmtId="164" fontId="54" fillId="11" borderId="13" xfId="0" applyNumberFormat="1" applyFont="1" applyFill="1" applyBorder="1" applyAlignment="1">
      <alignment vertical="center"/>
    </xf>
    <xf numFmtId="170" fontId="55" fillId="11" borderId="13" xfId="0" applyNumberFormat="1" applyFont="1" applyFill="1" applyBorder="1" applyAlignment="1">
      <alignment vertical="center"/>
    </xf>
    <xf numFmtId="0" fontId="0" fillId="0" borderId="13" xfId="0" applyBorder="1" applyAlignment="1">
      <alignment horizontal="right" vertical="center"/>
    </xf>
    <xf numFmtId="4" fontId="31" fillId="6" borderId="2" xfId="11" applyNumberFormat="1" applyFont="1" applyAlignment="1" applyProtection="1">
      <alignment vertical="center"/>
      <protection hidden="1"/>
    </xf>
    <xf numFmtId="0" fontId="26" fillId="0" borderId="30" xfId="12" applyFont="1" applyBorder="1" applyAlignment="1" applyProtection="1">
      <alignment horizontal="center" vertical="center" wrapText="1"/>
      <protection locked="0"/>
    </xf>
    <xf numFmtId="4" fontId="31" fillId="6" borderId="24" xfId="11" applyNumberFormat="1" applyFont="1" applyBorder="1" applyAlignment="1" applyProtection="1">
      <alignment vertical="center"/>
      <protection hidden="1"/>
    </xf>
    <xf numFmtId="0" fontId="57" fillId="0" borderId="0" xfId="0" applyFont="1"/>
    <xf numFmtId="0" fontId="21" fillId="0" borderId="0" xfId="0" applyFont="1"/>
    <xf numFmtId="0" fontId="57" fillId="9" borderId="0" xfId="0" applyFont="1" applyFill="1"/>
    <xf numFmtId="169" fontId="31" fillId="6" borderId="28" xfId="11" applyNumberFormat="1" applyFont="1" applyBorder="1" applyAlignment="1" applyProtection="1">
      <alignment vertical="center"/>
      <protection hidden="1"/>
    </xf>
    <xf numFmtId="0" fontId="57" fillId="12" borderId="52" xfId="0" applyFont="1" applyFill="1" applyBorder="1"/>
    <xf numFmtId="0" fontId="57" fillId="12" borderId="53" xfId="0" applyFont="1" applyFill="1" applyBorder="1"/>
    <xf numFmtId="169" fontId="31" fillId="13" borderId="53" xfId="11" applyNumberFormat="1" applyFont="1" applyFill="1" applyBorder="1" applyAlignment="1" applyProtection="1">
      <alignment vertical="center"/>
      <protection hidden="1"/>
    </xf>
    <xf numFmtId="0" fontId="57" fillId="12" borderId="54" xfId="0" applyFont="1" applyFill="1" applyBorder="1"/>
    <xf numFmtId="4" fontId="21" fillId="0" borderId="0" xfId="0" applyNumberFormat="1" applyFont="1"/>
    <xf numFmtId="2" fontId="57" fillId="0" borderId="0" xfId="0" applyNumberFormat="1" applyFont="1"/>
    <xf numFmtId="0" fontId="57" fillId="0" borderId="0" xfId="0" applyFont="1" applyAlignment="1">
      <alignment horizontal="left"/>
    </xf>
    <xf numFmtId="2" fontId="8" fillId="0" borderId="82" xfId="12" applyNumberFormat="1" applyFont="1" applyBorder="1" applyAlignment="1" applyProtection="1">
      <alignment horizontal="center" vertical="center" wrapText="1"/>
      <protection locked="0"/>
    </xf>
    <xf numFmtId="2" fontId="8" fillId="0" borderId="82" xfId="12" applyNumberFormat="1" applyFont="1" applyBorder="1" applyAlignment="1">
      <alignment horizontal="center" vertical="center" wrapText="1"/>
    </xf>
    <xf numFmtId="164" fontId="4" fillId="16" borderId="14" xfId="8" applyNumberFormat="1" applyFont="1" applyFill="1" applyBorder="1" applyAlignment="1" applyProtection="1">
      <alignment horizontal="right" vertical="center"/>
      <protection locked="0"/>
    </xf>
    <xf numFmtId="0" fontId="26" fillId="9" borderId="0" xfId="7" applyNumberFormat="1" applyFont="1" applyFill="1" applyBorder="1" applyAlignment="1" applyProtection="1">
      <alignment horizontal="right"/>
    </xf>
    <xf numFmtId="0" fontId="26" fillId="9" borderId="0" xfId="7" applyNumberFormat="1" applyFont="1" applyFill="1" applyBorder="1" applyAlignment="1" applyProtection="1"/>
    <xf numFmtId="0" fontId="60" fillId="9" borderId="0" xfId="7" applyNumberFormat="1" applyFont="1" applyFill="1" applyBorder="1" applyAlignment="1" applyProtection="1">
      <alignment vertical="center"/>
    </xf>
    <xf numFmtId="0" fontId="26" fillId="9" borderId="0" xfId="7" applyNumberFormat="1" applyFont="1" applyFill="1" applyBorder="1" applyAlignment="1" applyProtection="1">
      <alignment horizontal="center" vertical="center"/>
    </xf>
    <xf numFmtId="0" fontId="56" fillId="9" borderId="0" xfId="12" applyFont="1" applyFill="1"/>
    <xf numFmtId="0" fontId="26" fillId="9" borderId="0" xfId="7" applyNumberFormat="1" applyFont="1" applyFill="1" applyBorder="1" applyAlignment="1" applyProtection="1">
      <alignment horizontal="right" vertical="center"/>
    </xf>
    <xf numFmtId="49" fontId="26" fillId="9" borderId="0" xfId="7" applyNumberFormat="1" applyFont="1" applyFill="1" applyBorder="1" applyAlignment="1" applyProtection="1">
      <alignment vertical="center"/>
    </xf>
    <xf numFmtId="0" fontId="26" fillId="9" borderId="0" xfId="0" applyFont="1" applyFill="1" applyAlignment="1" applyProtection="1">
      <alignment vertical="center" wrapText="1"/>
      <protection locked="0"/>
    </xf>
    <xf numFmtId="0" fontId="26" fillId="9" borderId="0" xfId="7" applyNumberFormat="1" applyFont="1" applyFill="1" applyBorder="1" applyAlignment="1" applyProtection="1">
      <alignment horizontal="center" vertical="center" wrapText="1"/>
    </xf>
    <xf numFmtId="49" fontId="26" fillId="9" borderId="0" xfId="0" applyNumberFormat="1" applyFont="1" applyFill="1" applyAlignment="1" applyProtection="1">
      <alignment horizontal="center"/>
      <protection locked="0"/>
    </xf>
    <xf numFmtId="0" fontId="26" fillId="9" borderId="0" xfId="7" applyNumberFormat="1" applyFont="1" applyFill="1" applyBorder="1" applyAlignment="1" applyProtection="1">
      <alignment vertical="center" wrapText="1"/>
    </xf>
    <xf numFmtId="49" fontId="26" fillId="9" borderId="0" xfId="7" applyNumberFormat="1" applyFont="1" applyFill="1" applyBorder="1" applyAlignment="1" applyProtection="1">
      <alignment horizontal="center" vertical="center"/>
    </xf>
    <xf numFmtId="168" fontId="60" fillId="9" borderId="0" xfId="7" applyNumberFormat="1" applyFont="1" applyFill="1" applyBorder="1" applyAlignment="1" applyProtection="1">
      <alignment horizontal="center" vertical="center"/>
    </xf>
    <xf numFmtId="0" fontId="21" fillId="8" borderId="33" xfId="9" applyNumberFormat="1" applyFont="1" applyBorder="1" applyAlignment="1" applyProtection="1">
      <alignment horizontal="center" vertical="center" wrapText="1"/>
    </xf>
    <xf numFmtId="0" fontId="43" fillId="9" borderId="82" xfId="0" applyFont="1" applyFill="1" applyBorder="1" applyAlignment="1" applyProtection="1">
      <alignment horizontal="right" wrapText="1"/>
      <protection locked="0"/>
    </xf>
    <xf numFmtId="14" fontId="43" fillId="9" borderId="82" xfId="0" applyNumberFormat="1" applyFont="1" applyFill="1" applyBorder="1" applyAlignment="1" applyProtection="1">
      <alignment horizontal="center" wrapText="1"/>
      <protection locked="0"/>
    </xf>
    <xf numFmtId="49" fontId="43" fillId="9" borderId="82" xfId="0" applyNumberFormat="1" applyFont="1" applyFill="1" applyBorder="1" applyAlignment="1" applyProtection="1">
      <alignment horizontal="center" wrapText="1"/>
      <protection locked="0"/>
    </xf>
    <xf numFmtId="0" fontId="43" fillId="9" borderId="82" xfId="0" applyFont="1" applyFill="1" applyBorder="1" applyAlignment="1" applyProtection="1">
      <alignment horizontal="center" wrapText="1"/>
      <protection locked="0"/>
    </xf>
    <xf numFmtId="0" fontId="43" fillId="9" borderId="82" xfId="0" applyFont="1" applyFill="1" applyBorder="1" applyAlignment="1" applyProtection="1">
      <alignment horizontal="center" vertical="center" wrapText="1"/>
      <protection locked="0"/>
    </xf>
    <xf numFmtId="4" fontId="43" fillId="9" borderId="82" xfId="0" applyNumberFormat="1" applyFont="1" applyFill="1" applyBorder="1" applyAlignment="1" applyProtection="1">
      <alignment horizontal="right" wrapText="1"/>
      <protection locked="0"/>
    </xf>
    <xf numFmtId="10" fontId="43" fillId="9" borderId="82" xfId="0" applyNumberFormat="1" applyFont="1" applyFill="1" applyBorder="1" applyAlignment="1" applyProtection="1">
      <alignment horizontal="center" wrapText="1"/>
      <protection locked="0"/>
    </xf>
    <xf numFmtId="4" fontId="43" fillId="9" borderId="82" xfId="0" applyNumberFormat="1" applyFont="1" applyFill="1" applyBorder="1" applyAlignment="1">
      <alignment horizontal="right" wrapText="1"/>
    </xf>
    <xf numFmtId="14" fontId="43" fillId="9" borderId="82" xfId="0" applyNumberFormat="1" applyFont="1" applyFill="1" applyBorder="1" applyAlignment="1">
      <alignment horizontal="center" wrapText="1"/>
    </xf>
    <xf numFmtId="0" fontId="57" fillId="0" borderId="82" xfId="0" applyFont="1" applyBorder="1" applyProtection="1">
      <protection locked="0"/>
    </xf>
    <xf numFmtId="49" fontId="43" fillId="9" borderId="82" xfId="0" quotePrefix="1" applyNumberFormat="1" applyFont="1" applyFill="1" applyBorder="1" applyAlignment="1" applyProtection="1">
      <alignment horizontal="center" wrapText="1"/>
      <protection locked="0"/>
    </xf>
    <xf numFmtId="0" fontId="57" fillId="0" borderId="34" xfId="0" applyFont="1" applyBorder="1" applyAlignment="1">
      <alignment horizontal="right"/>
    </xf>
    <xf numFmtId="0" fontId="57" fillId="0" borderId="34" xfId="0" applyFont="1" applyBorder="1"/>
    <xf numFmtId="0" fontId="57" fillId="0" borderId="35" xfId="0" applyFont="1" applyBorder="1"/>
    <xf numFmtId="0" fontId="61" fillId="9" borderId="36" xfId="0" applyFont="1" applyFill="1" applyBorder="1"/>
    <xf numFmtId="4" fontId="61" fillId="9" borderId="36" xfId="0" applyNumberFormat="1" applyFont="1" applyFill="1" applyBorder="1" applyAlignment="1">
      <alignment horizontal="right"/>
    </xf>
    <xf numFmtId="2" fontId="61" fillId="9" borderId="36" xfId="0" applyNumberFormat="1" applyFont="1" applyFill="1" applyBorder="1" applyAlignment="1">
      <alignment horizontal="center"/>
    </xf>
    <xf numFmtId="4" fontId="61" fillId="9" borderId="36" xfId="0" applyNumberFormat="1" applyFont="1" applyFill="1" applyBorder="1" applyAlignment="1" applyProtection="1">
      <alignment horizontal="right" wrapText="1"/>
      <protection hidden="1"/>
    </xf>
    <xf numFmtId="14" fontId="43" fillId="9" borderId="0" xfId="0" applyNumberFormat="1" applyFont="1" applyFill="1" applyAlignment="1" applyProtection="1">
      <alignment horizontal="right" vertical="top" wrapText="1"/>
      <protection locked="0"/>
    </xf>
    <xf numFmtId="0" fontId="57" fillId="0" borderId="31" xfId="0" applyFont="1" applyBorder="1"/>
    <xf numFmtId="4" fontId="57" fillId="0" borderId="0" xfId="0" applyNumberFormat="1" applyFont="1"/>
    <xf numFmtId="0" fontId="57" fillId="0" borderId="31" xfId="0" applyFont="1" applyBorder="1" applyAlignment="1">
      <alignment vertical="center"/>
    </xf>
    <xf numFmtId="0" fontId="57" fillId="0" borderId="31" xfId="0" applyFont="1" applyBorder="1" applyAlignment="1">
      <alignment horizontal="left" vertical="center"/>
    </xf>
    <xf numFmtId="0" fontId="43" fillId="9" borderId="31" xfId="0" applyFont="1" applyFill="1" applyBorder="1" applyAlignment="1">
      <alignment horizontal="left" vertical="center"/>
    </xf>
    <xf numFmtId="0" fontId="43" fillId="9" borderId="31" xfId="0" applyFont="1" applyFill="1" applyBorder="1" applyAlignment="1">
      <alignment vertical="center"/>
    </xf>
    <xf numFmtId="0" fontId="21" fillId="0" borderId="0" xfId="0" applyFont="1" applyAlignment="1">
      <alignment horizontal="right"/>
    </xf>
    <xf numFmtId="0" fontId="63" fillId="0" borderId="0" xfId="0" applyFont="1"/>
    <xf numFmtId="1" fontId="57" fillId="0" borderId="0" xfId="0" applyNumberFormat="1" applyFont="1"/>
    <xf numFmtId="0" fontId="57" fillId="0" borderId="0" xfId="0" applyFont="1" applyAlignment="1">
      <alignment horizontal="right"/>
    </xf>
    <xf numFmtId="0" fontId="26" fillId="0" borderId="0" xfId="0" applyFont="1"/>
    <xf numFmtId="0" fontId="60" fillId="9" borderId="0" xfId="7" applyNumberFormat="1" applyFont="1" applyFill="1" applyBorder="1" applyAlignment="1" applyProtection="1">
      <alignment horizontal="center" vertical="center"/>
    </xf>
    <xf numFmtId="0" fontId="57" fillId="0" borderId="0" xfId="0" applyFont="1" applyAlignment="1">
      <alignment horizontal="center" vertical="center"/>
    </xf>
    <xf numFmtId="0" fontId="60" fillId="9" borderId="0" xfId="8" applyNumberFormat="1" applyFont="1" applyFill="1" applyBorder="1" applyAlignment="1" applyProtection="1">
      <alignment horizontal="center" vertical="center"/>
      <protection hidden="1"/>
    </xf>
    <xf numFmtId="49" fontId="21" fillId="9" borderId="0" xfId="8" applyNumberFormat="1" applyFont="1" applyFill="1" applyBorder="1" applyAlignment="1" applyProtection="1">
      <alignment horizontal="center" vertical="center"/>
      <protection hidden="1"/>
    </xf>
    <xf numFmtId="49" fontId="21" fillId="9" borderId="23" xfId="8" applyNumberFormat="1" applyFont="1" applyFill="1" applyBorder="1" applyAlignment="1" applyProtection="1">
      <alignment horizontal="center" vertical="center"/>
      <protection hidden="1"/>
    </xf>
    <xf numFmtId="0" fontId="60" fillId="9" borderId="0" xfId="8" applyNumberFormat="1" applyFont="1" applyFill="1" applyBorder="1" applyAlignment="1" applyProtection="1">
      <alignment horizontal="left" vertical="center"/>
    </xf>
    <xf numFmtId="0" fontId="26" fillId="9" borderId="22" xfId="8" applyNumberFormat="1" applyFont="1" applyFill="1" applyBorder="1" applyAlignment="1" applyProtection="1">
      <alignment horizontal="right" vertical="center"/>
      <protection hidden="1"/>
    </xf>
    <xf numFmtId="0" fontId="26" fillId="9" borderId="0" xfId="8" applyNumberFormat="1" applyFont="1" applyFill="1" applyBorder="1" applyAlignment="1" applyProtection="1">
      <alignment horizontal="right" vertical="center"/>
      <protection hidden="1"/>
    </xf>
    <xf numFmtId="165" fontId="60" fillId="9" borderId="0" xfId="8" applyNumberFormat="1" applyFont="1" applyFill="1" applyBorder="1" applyAlignment="1" applyProtection="1">
      <alignment horizontal="left" vertical="center"/>
      <protection hidden="1"/>
    </xf>
    <xf numFmtId="0" fontId="26" fillId="9" borderId="22" xfId="8" applyNumberFormat="1" applyFont="1" applyFill="1" applyBorder="1" applyAlignment="1" applyProtection="1">
      <alignment horizontal="right" vertical="center"/>
    </xf>
    <xf numFmtId="0" fontId="26" fillId="9" borderId="0" xfId="8" applyNumberFormat="1" applyFont="1" applyFill="1" applyBorder="1" applyAlignment="1" applyProtection="1">
      <alignment horizontal="right" vertical="center"/>
    </xf>
    <xf numFmtId="0" fontId="26" fillId="9" borderId="23" xfId="8" applyNumberFormat="1" applyFont="1" applyFill="1" applyBorder="1" applyAlignment="1" applyProtection="1">
      <alignment horizontal="center" vertical="center"/>
      <protection hidden="1"/>
    </xf>
    <xf numFmtId="0" fontId="57" fillId="0" borderId="22" xfId="0" applyFont="1" applyBorder="1"/>
    <xf numFmtId="0" fontId="57" fillId="0" borderId="23" xfId="0" applyFont="1" applyBorder="1"/>
    <xf numFmtId="0" fontId="21" fillId="8" borderId="22" xfId="7" applyNumberFormat="1" applyFont="1" applyFill="1" applyBorder="1" applyAlignment="1" applyProtection="1">
      <alignment horizontal="center" vertical="center" wrapText="1"/>
    </xf>
    <xf numFmtId="0" fontId="21" fillId="8" borderId="0" xfId="7" applyNumberFormat="1" applyFont="1" applyFill="1" applyBorder="1" applyAlignment="1" applyProtection="1">
      <alignment horizontal="center" vertical="center" wrapText="1"/>
    </xf>
    <xf numFmtId="0" fontId="21" fillId="8" borderId="23" xfId="7" applyNumberFormat="1" applyFont="1" applyFill="1" applyBorder="1" applyAlignment="1" applyProtection="1">
      <alignment horizontal="center" vertical="center" wrapText="1"/>
    </xf>
    <xf numFmtId="1" fontId="56" fillId="0" borderId="82" xfId="13" applyNumberFormat="1" applyFont="1" applyBorder="1" applyAlignment="1" applyProtection="1">
      <alignment horizontal="center" vertical="center" wrapText="1"/>
      <protection locked="0"/>
    </xf>
    <xf numFmtId="0" fontId="56" fillId="0" borderId="82" xfId="13" applyFont="1" applyBorder="1" applyAlignment="1" applyProtection="1">
      <alignment horizontal="left" vertical="center" wrapText="1"/>
      <protection locked="0"/>
    </xf>
    <xf numFmtId="49" fontId="56" fillId="0" borderId="82" xfId="13" applyNumberFormat="1" applyFont="1" applyBorder="1" applyAlignment="1" applyProtection="1">
      <alignment horizontal="center" vertical="center" wrapText="1"/>
      <protection locked="0"/>
    </xf>
    <xf numFmtId="4" fontId="58" fillId="6" borderId="82" xfId="13" applyNumberFormat="1" applyFont="1" applyFill="1" applyBorder="1" applyAlignment="1" applyProtection="1">
      <alignment horizontal="right" vertical="center" wrapText="1"/>
      <protection hidden="1"/>
    </xf>
    <xf numFmtId="0" fontId="58" fillId="0" borderId="82" xfId="13" applyFont="1" applyBorder="1" applyAlignment="1" applyProtection="1">
      <alignment horizontal="center" vertical="center" wrapText="1"/>
      <protection locked="0"/>
    </xf>
    <xf numFmtId="4" fontId="43" fillId="6" borderId="82" xfId="0" applyNumberFormat="1" applyFont="1" applyFill="1" applyBorder="1" applyProtection="1">
      <protection hidden="1"/>
    </xf>
    <xf numFmtId="0" fontId="56" fillId="0" borderId="82" xfId="13" applyFont="1" applyBorder="1" applyAlignment="1" applyProtection="1">
      <alignment horizontal="center" vertical="center" wrapText="1"/>
      <protection locked="0"/>
    </xf>
    <xf numFmtId="0" fontId="57" fillId="9" borderId="22" xfId="0" applyFont="1" applyFill="1" applyBorder="1"/>
    <xf numFmtId="4" fontId="64" fillId="8" borderId="0" xfId="10" applyNumberFormat="1" applyFont="1" applyFill="1" applyBorder="1" applyAlignment="1" applyProtection="1">
      <alignment wrapText="1"/>
      <protection hidden="1"/>
    </xf>
    <xf numFmtId="4" fontId="65" fillId="8" borderId="23" xfId="10" applyNumberFormat="1" applyFont="1" applyFill="1" applyBorder="1" applyAlignment="1" applyProtection="1">
      <alignment wrapText="1"/>
      <protection hidden="1"/>
    </xf>
    <xf numFmtId="0" fontId="57" fillId="9" borderId="23" xfId="0" applyFont="1" applyFill="1" applyBorder="1"/>
    <xf numFmtId="0" fontId="26" fillId="6" borderId="0" xfId="8" applyNumberFormat="1" applyFont="1" applyFill="1" applyBorder="1" applyAlignment="1" applyProtection="1">
      <alignment horizontal="center" vertical="center"/>
    </xf>
    <xf numFmtId="0" fontId="26" fillId="6" borderId="0" xfId="8" applyNumberFormat="1" applyFont="1" applyFill="1" applyBorder="1" applyAlignment="1" applyProtection="1">
      <alignment vertical="center"/>
    </xf>
    <xf numFmtId="0" fontId="26" fillId="6" borderId="23" xfId="0" applyFont="1" applyFill="1" applyBorder="1"/>
    <xf numFmtId="0" fontId="26" fillId="6" borderId="0" xfId="8" applyNumberFormat="1" applyFont="1" applyFill="1" applyBorder="1" applyAlignment="1" applyProtection="1">
      <alignment vertical="center"/>
      <protection locked="0"/>
    </xf>
    <xf numFmtId="0" fontId="57" fillId="6" borderId="23" xfId="0" applyFont="1" applyFill="1" applyBorder="1"/>
    <xf numFmtId="0" fontId="21" fillId="6" borderId="22" xfId="8" applyNumberFormat="1" applyFont="1" applyFill="1" applyBorder="1" applyAlignment="1" applyProtection="1">
      <alignment vertical="center"/>
    </xf>
    <xf numFmtId="0" fontId="57" fillId="6" borderId="0" xfId="0" applyFont="1" applyFill="1" applyAlignment="1">
      <alignment vertical="center"/>
    </xf>
    <xf numFmtId="49" fontId="26" fillId="6" borderId="22" xfId="8" applyNumberFormat="1" applyFont="1" applyFill="1" applyBorder="1" applyAlignment="1" applyProtection="1">
      <alignment horizontal="center" vertical="center"/>
    </xf>
    <xf numFmtId="49" fontId="26" fillId="6" borderId="0" xfId="8" applyNumberFormat="1" applyFont="1" applyFill="1" applyBorder="1" applyAlignment="1" applyProtection="1">
      <alignment horizontal="center" vertical="center"/>
    </xf>
    <xf numFmtId="49" fontId="26" fillId="15" borderId="0" xfId="8" applyNumberFormat="1" applyFont="1" applyFill="1" applyBorder="1" applyAlignment="1" applyProtection="1">
      <alignment horizontal="center" vertical="center"/>
    </xf>
    <xf numFmtId="49" fontId="26" fillId="15" borderId="23" xfId="8" applyNumberFormat="1" applyFont="1" applyFill="1" applyBorder="1" applyAlignment="1" applyProtection="1">
      <alignment horizontal="center" vertical="center"/>
    </xf>
    <xf numFmtId="4" fontId="58" fillId="6" borderId="0" xfId="0" applyNumberFormat="1" applyFont="1" applyFill="1" applyAlignment="1">
      <alignment horizontal="center" wrapText="1"/>
    </xf>
    <xf numFmtId="4" fontId="58" fillId="6" borderId="23" xfId="0" applyNumberFormat="1" applyFont="1" applyFill="1" applyBorder="1" applyAlignment="1">
      <alignment horizontal="center" vertical="center" wrapText="1"/>
    </xf>
    <xf numFmtId="4" fontId="26" fillId="6" borderId="0" xfId="10" applyNumberFormat="1" applyFont="1" applyFill="1" applyBorder="1" applyAlignment="1" applyProtection="1">
      <alignment horizontal="center" vertical="center" wrapText="1"/>
      <protection hidden="1"/>
    </xf>
    <xf numFmtId="4" fontId="26" fillId="6" borderId="0" xfId="10" applyNumberFormat="1" applyFont="1" applyFill="1" applyBorder="1" applyAlignment="1" applyProtection="1">
      <alignment horizontal="center" wrapText="1"/>
      <protection hidden="1"/>
    </xf>
    <xf numFmtId="4" fontId="26" fillId="6" borderId="80" xfId="10" applyNumberFormat="1" applyFont="1" applyFill="1" applyBorder="1" applyAlignment="1" applyProtection="1">
      <alignment horizontal="center" vertical="center" wrapText="1"/>
      <protection hidden="1"/>
    </xf>
    <xf numFmtId="166" fontId="60" fillId="6" borderId="0" xfId="10" applyNumberFormat="1" applyFont="1" applyFill="1" applyBorder="1" applyAlignment="1" applyProtection="1">
      <alignment horizontal="center" vertical="center" wrapText="1"/>
      <protection hidden="1"/>
    </xf>
    <xf numFmtId="166" fontId="60" fillId="6" borderId="0" xfId="10" applyNumberFormat="1" applyFont="1" applyFill="1" applyBorder="1" applyAlignment="1" applyProtection="1">
      <alignment horizontal="center" wrapText="1"/>
      <protection hidden="1"/>
    </xf>
    <xf numFmtId="166" fontId="60" fillId="6" borderId="80" xfId="10" applyNumberFormat="1" applyFont="1" applyFill="1" applyBorder="1" applyAlignment="1" applyProtection="1">
      <alignment horizontal="center" vertical="center" wrapText="1"/>
      <protection hidden="1"/>
    </xf>
    <xf numFmtId="4" fontId="58" fillId="6" borderId="80" xfId="0" applyNumberFormat="1" applyFont="1" applyFill="1" applyBorder="1" applyAlignment="1">
      <alignment horizontal="center" wrapText="1"/>
    </xf>
    <xf numFmtId="4" fontId="26" fillId="6" borderId="80" xfId="8" applyNumberFormat="1" applyFont="1" applyFill="1" applyBorder="1" applyAlignment="1" applyProtection="1">
      <alignment horizontal="center" vertical="center"/>
    </xf>
    <xf numFmtId="4" fontId="67" fillId="9" borderId="0" xfId="13" applyNumberFormat="1" applyFont="1" applyFill="1" applyAlignment="1">
      <alignment wrapText="1"/>
    </xf>
    <xf numFmtId="4" fontId="64" fillId="8" borderId="23" xfId="10" applyNumberFormat="1" applyFont="1" applyFill="1" applyBorder="1" applyAlignment="1" applyProtection="1">
      <alignment wrapText="1"/>
      <protection hidden="1"/>
    </xf>
    <xf numFmtId="0" fontId="57" fillId="9" borderId="25" xfId="0" applyFont="1" applyFill="1" applyBorder="1"/>
    <xf numFmtId="0" fontId="57" fillId="9" borderId="26" xfId="0" applyFont="1" applyFill="1" applyBorder="1"/>
    <xf numFmtId="0" fontId="57" fillId="9" borderId="26" xfId="0" applyFont="1" applyFill="1" applyBorder="1" applyAlignment="1">
      <alignment horizontal="center" vertical="center"/>
    </xf>
    <xf numFmtId="0" fontId="57" fillId="9" borderId="27" xfId="0" applyFont="1" applyFill="1" applyBorder="1" applyAlignment="1">
      <alignment horizontal="center" vertical="center"/>
    </xf>
    <xf numFmtId="0" fontId="57" fillId="9" borderId="27" xfId="0" applyFont="1" applyFill="1" applyBorder="1"/>
    <xf numFmtId="0" fontId="26" fillId="6" borderId="1" xfId="12" applyFont="1" applyFill="1" applyBorder="1" applyAlignment="1" applyProtection="1">
      <alignment horizontal="center" vertical="center"/>
      <protection hidden="1"/>
    </xf>
    <xf numFmtId="0" fontId="26" fillId="6" borderId="29" xfId="12" applyFont="1" applyFill="1" applyBorder="1" applyAlignment="1" applyProtection="1">
      <alignment horizontal="left" vertical="center"/>
      <protection hidden="1"/>
    </xf>
    <xf numFmtId="0" fontId="26" fillId="6" borderId="29" xfId="12" applyFont="1" applyFill="1" applyBorder="1" applyAlignment="1" applyProtection="1">
      <alignment horizontal="center" vertical="center"/>
      <protection hidden="1"/>
    </xf>
    <xf numFmtId="0" fontId="26" fillId="0" borderId="24" xfId="12" applyFont="1" applyBorder="1" applyAlignment="1" applyProtection="1">
      <alignment horizontal="center" vertical="center"/>
      <protection locked="0"/>
    </xf>
    <xf numFmtId="0" fontId="26" fillId="9" borderId="24" xfId="12" applyFont="1" applyFill="1" applyBorder="1" applyAlignment="1" applyProtection="1">
      <alignment horizontal="center" vertical="center"/>
      <protection locked="0"/>
    </xf>
    <xf numFmtId="4" fontId="26" fillId="0" borderId="24" xfId="12" applyNumberFormat="1" applyFont="1" applyBorder="1" applyAlignment="1" applyProtection="1">
      <alignment vertical="center"/>
      <protection locked="0"/>
    </xf>
    <xf numFmtId="4" fontId="26" fillId="0" borderId="24" xfId="12" applyNumberFormat="1" applyFont="1" applyBorder="1" applyAlignment="1" applyProtection="1">
      <alignment horizontal="center" vertical="center"/>
      <protection locked="0"/>
    </xf>
    <xf numFmtId="10" fontId="26" fillId="0" borderId="24" xfId="12" applyNumberFormat="1" applyFont="1" applyBorder="1" applyAlignment="1" applyProtection="1">
      <alignment horizontal="center" vertical="center"/>
      <protection locked="0"/>
    </xf>
    <xf numFmtId="10" fontId="26" fillId="0" borderId="24" xfId="12" applyNumberFormat="1" applyFont="1" applyBorder="1" applyAlignment="1" applyProtection="1">
      <alignment vertical="center"/>
      <protection locked="0"/>
    </xf>
    <xf numFmtId="14" fontId="26" fillId="0" borderId="24" xfId="12" applyNumberFormat="1" applyFont="1" applyBorder="1" applyAlignment="1" applyProtection="1">
      <alignment vertical="center" wrapText="1"/>
      <protection locked="0"/>
    </xf>
    <xf numFmtId="0" fontId="26" fillId="0" borderId="24" xfId="12" applyFont="1" applyBorder="1" applyAlignment="1" applyProtection="1">
      <alignment horizontal="left" vertical="center" wrapText="1"/>
      <protection locked="0"/>
    </xf>
    <xf numFmtId="0" fontId="26" fillId="6" borderId="1" xfId="12" applyFont="1" applyFill="1" applyBorder="1" applyAlignment="1" applyProtection="1">
      <alignment horizontal="left" vertical="center"/>
      <protection hidden="1"/>
    </xf>
    <xf numFmtId="0" fontId="68" fillId="6" borderId="1" xfId="12" applyFont="1" applyFill="1" applyBorder="1" applyAlignment="1" applyProtection="1">
      <alignment horizontal="center" vertical="center"/>
      <protection hidden="1"/>
    </xf>
    <xf numFmtId="14" fontId="26" fillId="0" borderId="24" xfId="12" applyNumberFormat="1" applyFont="1" applyBorder="1" applyAlignment="1" applyProtection="1">
      <alignment horizontal="right" vertical="center" wrapText="1"/>
      <protection locked="0"/>
    </xf>
    <xf numFmtId="0" fontId="26" fillId="9" borderId="0" xfId="12" applyFont="1" applyFill="1" applyAlignment="1">
      <alignment vertical="center"/>
    </xf>
    <xf numFmtId="4" fontId="26" fillId="9" borderId="0" xfId="12" applyNumberFormat="1" applyFont="1" applyFill="1" applyAlignment="1" applyProtection="1">
      <alignment vertical="center"/>
      <protection hidden="1"/>
    </xf>
    <xf numFmtId="0" fontId="26" fillId="9" borderId="0" xfId="12" applyFont="1" applyFill="1" applyAlignment="1" applyProtection="1">
      <alignment vertical="center"/>
      <protection hidden="1"/>
    </xf>
    <xf numFmtId="2" fontId="21" fillId="9" borderId="28" xfId="12" applyNumberFormat="1" applyFont="1" applyFill="1" applyBorder="1" applyAlignment="1" applyProtection="1">
      <alignment vertical="center"/>
      <protection hidden="1"/>
    </xf>
    <xf numFmtId="4" fontId="21" fillId="9" borderId="28" xfId="12" applyNumberFormat="1" applyFont="1" applyFill="1" applyBorder="1" applyAlignment="1" applyProtection="1">
      <alignment vertical="center"/>
      <protection hidden="1"/>
    </xf>
    <xf numFmtId="4" fontId="21" fillId="9" borderId="0" xfId="12" applyNumberFormat="1" applyFont="1" applyFill="1" applyAlignment="1">
      <alignment vertical="center"/>
    </xf>
    <xf numFmtId="4" fontId="21" fillId="9" borderId="0" xfId="12" applyNumberFormat="1" applyFont="1" applyFill="1" applyAlignment="1">
      <alignment horizontal="left" vertical="center"/>
    </xf>
    <xf numFmtId="0" fontId="21" fillId="9" borderId="0" xfId="7" applyNumberFormat="1" applyFont="1" applyFill="1" applyBorder="1" applyAlignment="1" applyProtection="1"/>
    <xf numFmtId="0" fontId="21" fillId="9" borderId="0" xfId="7" applyNumberFormat="1" applyFont="1" applyFill="1" applyBorder="1" applyAlignment="1" applyProtection="1">
      <alignment horizontal="center"/>
    </xf>
    <xf numFmtId="0" fontId="21" fillId="9" borderId="0" xfId="7" applyNumberFormat="1" applyFont="1" applyFill="1" applyBorder="1" applyAlignment="1" applyProtection="1">
      <alignment horizontal="left"/>
    </xf>
    <xf numFmtId="49" fontId="69" fillId="9" borderId="0" xfId="7" applyNumberFormat="1" applyFont="1" applyFill="1" applyBorder="1" applyAlignment="1" applyProtection="1">
      <alignment horizontal="center" vertical="center"/>
    </xf>
    <xf numFmtId="0" fontId="31" fillId="6" borderId="32" xfId="11" applyNumberFormat="1" applyFont="1" applyBorder="1" applyAlignment="1" applyProtection="1">
      <alignment horizontal="center" vertical="center" wrapText="1"/>
    </xf>
    <xf numFmtId="4" fontId="21" fillId="0" borderId="0" xfId="0" applyNumberFormat="1" applyFont="1" applyProtection="1">
      <protection hidden="1"/>
    </xf>
    <xf numFmtId="0" fontId="21" fillId="0" borderId="0" xfId="0" applyFont="1" applyProtection="1">
      <protection hidden="1"/>
    </xf>
    <xf numFmtId="0" fontId="57" fillId="0" borderId="0" xfId="0" applyFont="1" applyProtection="1">
      <protection hidden="1"/>
    </xf>
    <xf numFmtId="0" fontId="68" fillId="6" borderId="1" xfId="12" applyFont="1" applyFill="1" applyBorder="1" applyAlignment="1" applyProtection="1">
      <alignment horizontal="left" vertical="center"/>
      <protection hidden="1"/>
    </xf>
    <xf numFmtId="169" fontId="31" fillId="9" borderId="0" xfId="11" applyNumberFormat="1" applyFont="1" applyFill="1" applyBorder="1" applyAlignment="1" applyProtection="1">
      <alignment vertical="center"/>
      <protection hidden="1"/>
    </xf>
    <xf numFmtId="2" fontId="21" fillId="9" borderId="0" xfId="12" applyNumberFormat="1" applyFont="1" applyFill="1" applyAlignment="1" applyProtection="1">
      <alignment vertical="center"/>
      <protection hidden="1"/>
    </xf>
    <xf numFmtId="4" fontId="21" fillId="9" borderId="0" xfId="12" applyNumberFormat="1" applyFont="1" applyFill="1" applyAlignment="1" applyProtection="1">
      <alignment vertical="center"/>
      <protection hidden="1"/>
    </xf>
    <xf numFmtId="0" fontId="27" fillId="0" borderId="0" xfId="0" applyFont="1"/>
    <xf numFmtId="4" fontId="7" fillId="10" borderId="34" xfId="12" applyNumberFormat="1" applyFont="1" applyFill="1" applyBorder="1" applyAlignment="1" applyProtection="1">
      <alignment horizontal="center" vertical="center"/>
      <protection hidden="1"/>
    </xf>
    <xf numFmtId="4" fontId="7" fillId="10" borderId="34" xfId="8" applyNumberFormat="1" applyFont="1" applyFill="1" applyBorder="1" applyAlignment="1" applyProtection="1">
      <alignment vertical="center"/>
      <protection hidden="1"/>
    </xf>
    <xf numFmtId="4" fontId="27" fillId="10" borderId="34" xfId="0" applyNumberFormat="1" applyFont="1" applyFill="1" applyBorder="1" applyProtection="1">
      <protection hidden="1"/>
    </xf>
    <xf numFmtId="0" fontId="27" fillId="0" borderId="0" xfId="0" applyFont="1" applyProtection="1">
      <protection locked="0"/>
    </xf>
    <xf numFmtId="167" fontId="7" fillId="10" borderId="29" xfId="8" applyNumberFormat="1" applyFont="1" applyFill="1" applyBorder="1" applyAlignment="1" applyProtection="1">
      <alignment vertical="center"/>
      <protection hidden="1"/>
    </xf>
    <xf numFmtId="0" fontId="27" fillId="0" borderId="0" xfId="0" applyFont="1" applyAlignment="1" applyProtection="1">
      <alignment horizontal="center" vertical="center"/>
      <protection locked="0"/>
    </xf>
    <xf numFmtId="0" fontId="27" fillId="0" borderId="0" xfId="0" applyFont="1" applyAlignment="1" applyProtection="1">
      <alignment horizontal="center"/>
      <protection locked="0"/>
    </xf>
    <xf numFmtId="0" fontId="22" fillId="6" borderId="82" xfId="11" applyNumberFormat="1" applyFont="1" applyBorder="1" applyAlignment="1" applyProtection="1">
      <alignment horizontal="center" vertical="center" wrapText="1"/>
    </xf>
    <xf numFmtId="0" fontId="16" fillId="6" borderId="82" xfId="0" applyFont="1" applyFill="1" applyBorder="1" applyAlignment="1" applyProtection="1">
      <alignment horizontal="center" vertical="center"/>
      <protection hidden="1"/>
    </xf>
    <xf numFmtId="1" fontId="8" fillId="6" borderId="82" xfId="12" applyNumberFormat="1" applyFont="1" applyFill="1" applyBorder="1" applyAlignment="1" applyProtection="1">
      <alignment horizontal="center" vertical="center"/>
      <protection hidden="1"/>
    </xf>
    <xf numFmtId="1" fontId="8" fillId="6" borderId="82" xfId="12" applyNumberFormat="1" applyFont="1" applyFill="1" applyBorder="1" applyAlignment="1" applyProtection="1">
      <alignment horizontal="left" vertical="center"/>
      <protection hidden="1"/>
    </xf>
    <xf numFmtId="1" fontId="8" fillId="0" borderId="82" xfId="12" applyNumberFormat="1" applyFont="1" applyBorder="1" applyAlignment="1" applyProtection="1">
      <alignment horizontal="center" vertical="center"/>
      <protection locked="0"/>
    </xf>
    <xf numFmtId="1" fontId="8" fillId="14" borderId="82" xfId="12" applyNumberFormat="1" applyFont="1" applyFill="1" applyBorder="1" applyAlignment="1" applyProtection="1">
      <alignment horizontal="center" vertical="center"/>
      <protection hidden="1"/>
    </xf>
    <xf numFmtId="4" fontId="8" fillId="10" borderId="82" xfId="12" applyNumberFormat="1" applyFont="1" applyFill="1" applyBorder="1" applyAlignment="1" applyProtection="1">
      <alignment horizontal="center" vertical="center" wrapText="1"/>
      <protection hidden="1"/>
    </xf>
    <xf numFmtId="4" fontId="8" fillId="9" borderId="82" xfId="8" applyNumberFormat="1" applyFont="1" applyFill="1" applyBorder="1" applyAlignment="1" applyProtection="1">
      <alignment horizontal="center" vertical="center"/>
      <protection locked="0"/>
    </xf>
    <xf numFmtId="4" fontId="8" fillId="10" borderId="82" xfId="12" applyNumberFormat="1" applyFont="1" applyFill="1" applyBorder="1" applyAlignment="1" applyProtection="1">
      <alignment horizontal="center" vertical="center"/>
      <protection hidden="1"/>
    </xf>
    <xf numFmtId="4" fontId="8" fillId="0" borderId="82" xfId="12" applyNumberFormat="1" applyFont="1" applyBorder="1" applyAlignment="1" applyProtection="1">
      <alignment horizontal="center" vertical="center"/>
      <protection locked="0"/>
    </xf>
    <xf numFmtId="4" fontId="8" fillId="10" borderId="82" xfId="8" applyNumberFormat="1" applyFont="1" applyFill="1" applyBorder="1" applyAlignment="1" applyProtection="1">
      <alignment vertical="center"/>
      <protection hidden="1"/>
    </xf>
    <xf numFmtId="4" fontId="7" fillId="10" borderId="82" xfId="8" applyNumberFormat="1" applyFont="1" applyFill="1" applyBorder="1" applyAlignment="1" applyProtection="1">
      <alignment vertical="center"/>
      <protection hidden="1"/>
    </xf>
    <xf numFmtId="4" fontId="8" fillId="0" borderId="82" xfId="12" applyNumberFormat="1" applyFont="1" applyBorder="1" applyAlignment="1" applyProtection="1">
      <alignment vertical="center"/>
      <protection locked="0"/>
    </xf>
    <xf numFmtId="0" fontId="8" fillId="0" borderId="82" xfId="12" applyFont="1" applyBorder="1" applyAlignment="1" applyProtection="1">
      <alignment horizontal="center" vertical="center" wrapText="1"/>
      <protection locked="0"/>
    </xf>
    <xf numFmtId="14" fontId="8" fillId="0" borderId="82" xfId="12" applyNumberFormat="1" applyFont="1" applyBorder="1" applyAlignment="1" applyProtection="1">
      <alignment vertical="center" wrapText="1"/>
      <protection locked="0"/>
    </xf>
    <xf numFmtId="167" fontId="7" fillId="10" borderId="82" xfId="8" applyNumberFormat="1" applyFont="1" applyFill="1" applyBorder="1" applyAlignment="1" applyProtection="1">
      <alignment vertical="center"/>
      <protection hidden="1"/>
    </xf>
    <xf numFmtId="0" fontId="30" fillId="0" borderId="82" xfId="12" applyFont="1" applyBorder="1" applyAlignment="1" applyProtection="1">
      <alignment horizontal="center" vertical="center" wrapText="1"/>
      <protection locked="0"/>
    </xf>
    <xf numFmtId="0" fontId="50" fillId="6" borderId="82" xfId="11" applyNumberFormat="1" applyFont="1" applyBorder="1" applyAlignment="1" applyProtection="1">
      <alignment horizontal="center" vertical="center" wrapText="1"/>
    </xf>
    <xf numFmtId="4" fontId="8" fillId="0" borderId="82" xfId="8" applyNumberFormat="1" applyFont="1" applyFill="1" applyBorder="1" applyAlignment="1" applyProtection="1">
      <alignment vertical="center"/>
      <protection hidden="1"/>
    </xf>
    <xf numFmtId="14" fontId="26" fillId="0" borderId="82" xfId="12" applyNumberFormat="1" applyFont="1" applyBorder="1" applyAlignment="1" applyProtection="1">
      <alignment horizontal="center" vertical="center" wrapText="1"/>
      <protection locked="0"/>
    </xf>
    <xf numFmtId="14" fontId="8" fillId="0" borderId="82" xfId="12" applyNumberFormat="1" applyFont="1" applyBorder="1" applyAlignment="1" applyProtection="1">
      <alignment horizontal="center" vertical="center" wrapText="1"/>
      <protection locked="0"/>
    </xf>
    <xf numFmtId="0" fontId="16" fillId="11" borderId="82" xfId="0" applyFont="1" applyFill="1" applyBorder="1" applyAlignment="1" applyProtection="1">
      <alignment vertical="center" wrapText="1"/>
      <protection hidden="1"/>
    </xf>
    <xf numFmtId="0" fontId="16" fillId="11" borderId="82" xfId="0" applyFont="1" applyFill="1" applyBorder="1" applyAlignment="1" applyProtection="1">
      <alignment horizontal="center" vertical="center" wrapText="1"/>
      <protection hidden="1"/>
    </xf>
    <xf numFmtId="0" fontId="0" fillId="0" borderId="0" xfId="0" applyAlignment="1">
      <alignment horizontal="center"/>
    </xf>
    <xf numFmtId="0" fontId="0" fillId="0" borderId="82" xfId="0" applyBorder="1" applyAlignment="1">
      <alignment vertical="center" wrapText="1"/>
    </xf>
    <xf numFmtId="0" fontId="0" fillId="0" borderId="82" xfId="0" applyBorder="1" applyAlignment="1">
      <alignment horizontal="center" vertical="center"/>
    </xf>
    <xf numFmtId="0" fontId="4" fillId="9" borderId="58" xfId="8" applyNumberFormat="1" applyFont="1" applyFill="1" applyBorder="1" applyAlignment="1" applyProtection="1">
      <alignment horizontal="left" vertical="center"/>
      <protection locked="0"/>
    </xf>
    <xf numFmtId="0" fontId="0" fillId="4" borderId="0" xfId="0" applyFill="1" applyAlignment="1">
      <alignment horizontal="right" vertical="center"/>
    </xf>
    <xf numFmtId="0" fontId="0" fillId="4" borderId="59" xfId="0" applyFill="1" applyBorder="1" applyAlignment="1">
      <alignment horizontal="center" vertical="center" wrapText="1"/>
    </xf>
    <xf numFmtId="49" fontId="3" fillId="9" borderId="97" xfId="0" applyNumberFormat="1" applyFont="1" applyFill="1" applyBorder="1" applyAlignment="1">
      <alignment horizontal="center" vertical="center"/>
    </xf>
    <xf numFmtId="49" fontId="3" fillId="9" borderId="59" xfId="0" applyNumberFormat="1" applyFont="1" applyFill="1" applyBorder="1" applyAlignment="1">
      <alignment horizontal="center" vertical="center"/>
    </xf>
    <xf numFmtId="0" fontId="0" fillId="4" borderId="0" xfId="0" applyFill="1" applyAlignment="1">
      <alignment horizontal="center" vertical="center" wrapText="1"/>
    </xf>
    <xf numFmtId="0" fontId="0" fillId="4" borderId="63" xfId="0" applyFill="1" applyBorder="1" applyAlignment="1">
      <alignment horizontal="center" vertical="center" wrapText="1"/>
    </xf>
    <xf numFmtId="0" fontId="0" fillId="4" borderId="0" xfId="0" applyFill="1" applyAlignment="1">
      <alignment horizontal="center" vertical="center"/>
    </xf>
    <xf numFmtId="0" fontId="0" fillId="9" borderId="0" xfId="0" applyFill="1" applyAlignment="1">
      <alignment horizontal="center"/>
    </xf>
    <xf numFmtId="0" fontId="0" fillId="9" borderId="3" xfId="0" applyFill="1" applyBorder="1" applyAlignment="1">
      <alignment horizontal="center"/>
    </xf>
    <xf numFmtId="0" fontId="0" fillId="9" borderId="4" xfId="0" applyFill="1" applyBorder="1" applyAlignment="1">
      <alignment horizontal="center"/>
    </xf>
    <xf numFmtId="0" fontId="0" fillId="9" borderId="5" xfId="0" applyFill="1" applyBorder="1" applyAlignment="1">
      <alignment horizontal="center"/>
    </xf>
    <xf numFmtId="0" fontId="0" fillId="4" borderId="85" xfId="0" applyFill="1" applyBorder="1" applyAlignment="1">
      <alignment horizontal="center"/>
    </xf>
    <xf numFmtId="0" fontId="0" fillId="4" borderId="0" xfId="0" applyFill="1" applyAlignment="1">
      <alignment horizontal="right"/>
    </xf>
    <xf numFmtId="0" fontId="4" fillId="9" borderId="32" xfId="7" applyNumberFormat="1" applyFont="1" applyFill="1" applyBorder="1" applyAlignment="1" applyProtection="1">
      <alignment horizontal="center" vertical="center"/>
      <protection locked="0"/>
    </xf>
    <xf numFmtId="0" fontId="0" fillId="4" borderId="0" xfId="0" applyFill="1" applyAlignment="1">
      <alignment horizontal="right" vertical="center" wrapText="1"/>
    </xf>
    <xf numFmtId="0" fontId="4" fillId="5" borderId="7" xfId="8" applyNumberFormat="1" applyFont="1" applyFill="1" applyBorder="1" applyAlignment="1" applyProtection="1">
      <alignment horizontal="center" vertical="center"/>
      <protection hidden="1"/>
    </xf>
    <xf numFmtId="0" fontId="4" fillId="5" borderId="40" xfId="8" applyNumberFormat="1" applyFont="1" applyFill="1" applyBorder="1" applyAlignment="1" applyProtection="1">
      <alignment horizontal="center" vertical="center"/>
      <protection hidden="1"/>
    </xf>
    <xf numFmtId="0" fontId="2" fillId="9" borderId="13" xfId="0" applyFont="1" applyFill="1" applyBorder="1" applyAlignment="1">
      <alignment horizontal="center" vertical="center"/>
    </xf>
    <xf numFmtId="0" fontId="4" fillId="9" borderId="57" xfId="8" applyNumberFormat="1" applyFont="1" applyFill="1" applyBorder="1" applyAlignment="1" applyProtection="1">
      <alignment horizontal="center" vertical="center"/>
      <protection locked="0"/>
    </xf>
    <xf numFmtId="0" fontId="4" fillId="9" borderId="58" xfId="8" applyNumberFormat="1" applyFont="1" applyFill="1" applyBorder="1" applyAlignment="1" applyProtection="1">
      <alignment horizontal="center" vertical="center"/>
      <protection locked="0"/>
    </xf>
    <xf numFmtId="0" fontId="0" fillId="4" borderId="0" xfId="0" applyFill="1" applyAlignment="1">
      <alignment horizontal="center"/>
    </xf>
    <xf numFmtId="49" fontId="64" fillId="9" borderId="23" xfId="8" applyNumberFormat="1" applyFont="1" applyFill="1" applyBorder="1" applyAlignment="1" applyProtection="1">
      <alignment horizontal="center" vertical="center"/>
    </xf>
    <xf numFmtId="0" fontId="26" fillId="9" borderId="22" xfId="8" applyNumberFormat="1" applyFont="1" applyFill="1" applyBorder="1" applyAlignment="1" applyProtection="1">
      <alignment horizontal="right" vertical="center"/>
      <protection hidden="1"/>
    </xf>
    <xf numFmtId="0" fontId="60" fillId="9" borderId="23" xfId="8" applyNumberFormat="1" applyFont="1" applyFill="1" applyBorder="1" applyAlignment="1" applyProtection="1">
      <alignment vertical="center"/>
      <protection hidden="1"/>
    </xf>
    <xf numFmtId="0" fontId="26" fillId="9" borderId="22" xfId="8" applyNumberFormat="1" applyFont="1" applyFill="1" applyBorder="1" applyAlignment="1" applyProtection="1">
      <alignment horizontal="right" vertical="center"/>
    </xf>
    <xf numFmtId="0" fontId="60" fillId="9" borderId="23" xfId="8" applyNumberFormat="1" applyFont="1" applyFill="1" applyBorder="1" applyAlignment="1" applyProtection="1">
      <alignment vertical="center"/>
    </xf>
    <xf numFmtId="4" fontId="66" fillId="15" borderId="0" xfId="0" applyNumberFormat="1" applyFont="1" applyFill="1" applyAlignment="1">
      <alignment horizontal="center" vertical="center" wrapText="1"/>
    </xf>
    <xf numFmtId="4" fontId="66" fillId="15" borderId="80" xfId="0" applyNumberFormat="1" applyFont="1" applyFill="1" applyBorder="1" applyAlignment="1">
      <alignment horizontal="center" vertical="center" wrapText="1"/>
    </xf>
    <xf numFmtId="49" fontId="26" fillId="6" borderId="81" xfId="8" applyNumberFormat="1" applyFont="1" applyFill="1" applyBorder="1" applyAlignment="1" applyProtection="1">
      <alignment horizontal="center" vertical="center"/>
    </xf>
    <xf numFmtId="49" fontId="26" fillId="15" borderId="0" xfId="8" applyNumberFormat="1" applyFont="1" applyFill="1" applyBorder="1" applyAlignment="1" applyProtection="1">
      <alignment horizontal="center" vertical="center"/>
    </xf>
    <xf numFmtId="49" fontId="26" fillId="6" borderId="22" xfId="8" applyNumberFormat="1" applyFont="1" applyFill="1" applyBorder="1" applyAlignment="1" applyProtection="1">
      <alignment horizontal="center" vertical="center"/>
    </xf>
    <xf numFmtId="0" fontId="57" fillId="2" borderId="60" xfId="1" applyNumberFormat="1" applyFont="1" applyBorder="1" applyAlignment="1" applyProtection="1">
      <alignment horizontal="center" vertical="center"/>
      <protection locked="0"/>
    </xf>
    <xf numFmtId="0" fontId="57" fillId="9" borderId="22" xfId="0" applyFont="1" applyFill="1" applyBorder="1" applyAlignment="1">
      <alignment horizontal="left" vertical="center" wrapText="1"/>
    </xf>
    <xf numFmtId="0" fontId="57" fillId="2" borderId="60" xfId="1" applyNumberFormat="1" applyFont="1" applyBorder="1" applyAlignment="1" applyProtection="1">
      <alignment horizontal="center"/>
      <protection locked="0"/>
    </xf>
    <xf numFmtId="0" fontId="57" fillId="9" borderId="22" xfId="0" applyFont="1" applyFill="1" applyBorder="1" applyAlignment="1">
      <alignment horizontal="center"/>
    </xf>
    <xf numFmtId="0" fontId="0" fillId="9" borderId="22" xfId="0" applyFill="1" applyBorder="1" applyAlignment="1">
      <alignment horizontal="center"/>
    </xf>
    <xf numFmtId="0" fontId="0" fillId="9" borderId="23" xfId="0" applyFill="1" applyBorder="1" applyAlignment="1">
      <alignment horizontal="center"/>
    </xf>
    <xf numFmtId="0" fontId="60" fillId="15" borderId="23" xfId="7" applyNumberFormat="1" applyFont="1" applyFill="1" applyBorder="1" applyAlignment="1" applyProtection="1">
      <alignment horizontal="center" vertical="center"/>
    </xf>
    <xf numFmtId="0" fontId="57" fillId="9" borderId="61" xfId="0" applyFont="1" applyFill="1" applyBorder="1" applyAlignment="1" applyProtection="1">
      <alignment horizontal="center" vertical="center"/>
      <protection locked="0"/>
    </xf>
    <xf numFmtId="4" fontId="60" fillId="6" borderId="23" xfId="10" applyNumberFormat="1" applyFont="1" applyFill="1" applyBorder="1" applyAlignment="1" applyProtection="1">
      <alignment horizontal="center" vertical="center"/>
    </xf>
    <xf numFmtId="0" fontId="60" fillId="15" borderId="22" xfId="7" applyNumberFormat="1" applyFont="1" applyFill="1" applyBorder="1" applyAlignment="1" applyProtection="1">
      <alignment horizontal="center" vertical="center"/>
    </xf>
    <xf numFmtId="0" fontId="26" fillId="6" borderId="22" xfId="8" applyNumberFormat="1" applyFont="1" applyFill="1" applyBorder="1" applyAlignment="1" applyProtection="1">
      <alignment horizontal="right" vertical="center"/>
    </xf>
    <xf numFmtId="49" fontId="26" fillId="15" borderId="23" xfId="8" applyNumberFormat="1" applyFont="1" applyFill="1" applyBorder="1" applyAlignment="1" applyProtection="1">
      <alignment horizontal="center" vertical="center"/>
    </xf>
    <xf numFmtId="0" fontId="21" fillId="6" borderId="22" xfId="8" applyNumberFormat="1" applyFont="1" applyFill="1" applyBorder="1" applyAlignment="1" applyProtection="1">
      <alignment horizontal="right" vertical="center"/>
    </xf>
    <xf numFmtId="49" fontId="21" fillId="9" borderId="23" xfId="8" applyNumberFormat="1" applyFont="1" applyFill="1" applyBorder="1" applyAlignment="1" applyProtection="1">
      <alignment horizontal="center" vertical="center"/>
    </xf>
    <xf numFmtId="0" fontId="26" fillId="9" borderId="22" xfId="8" applyNumberFormat="1" applyFont="1" applyFill="1" applyBorder="1" applyAlignment="1" applyProtection="1">
      <alignment horizontal="center" vertical="center"/>
      <protection hidden="1"/>
    </xf>
    <xf numFmtId="0" fontId="26" fillId="9" borderId="60" xfId="8" applyNumberFormat="1" applyFont="1" applyFill="1" applyBorder="1" applyAlignment="1" applyProtection="1">
      <alignment horizontal="center" vertical="center"/>
    </xf>
    <xf numFmtId="2" fontId="17" fillId="9" borderId="0" xfId="12" applyNumberFormat="1" applyFont="1" applyFill="1" applyAlignment="1" applyProtection="1">
      <alignment horizontal="center" vertical="center"/>
      <protection hidden="1"/>
    </xf>
    <xf numFmtId="49" fontId="4" fillId="9" borderId="0" xfId="7" applyNumberFormat="1" applyFont="1" applyFill="1" applyBorder="1" applyAlignment="1" applyProtection="1">
      <alignment horizontal="right" vertical="center"/>
      <protection locked="0" hidden="1"/>
    </xf>
    <xf numFmtId="0" fontId="0" fillId="9" borderId="62" xfId="0" applyFill="1" applyBorder="1" applyAlignment="1">
      <alignment horizontal="center"/>
    </xf>
    <xf numFmtId="49" fontId="59" fillId="9" borderId="63" xfId="0" applyNumberFormat="1" applyFont="1" applyFill="1" applyBorder="1" applyAlignment="1">
      <alignment horizontal="center"/>
    </xf>
    <xf numFmtId="49" fontId="59" fillId="9" borderId="0" xfId="0" applyNumberFormat="1" applyFont="1" applyFill="1" applyAlignment="1">
      <alignment horizontal="center"/>
    </xf>
    <xf numFmtId="49" fontId="8" fillId="9" borderId="82" xfId="7" applyNumberFormat="1" applyFont="1" applyFill="1" applyBorder="1" applyAlignment="1" applyProtection="1">
      <alignment horizontal="right" vertical="center"/>
    </xf>
    <xf numFmtId="0" fontId="0" fillId="9" borderId="82" xfId="0" applyFill="1" applyBorder="1" applyAlignment="1">
      <alignment horizontal="left" vertical="center" wrapText="1"/>
    </xf>
    <xf numFmtId="0" fontId="13" fillId="9" borderId="0" xfId="7" applyNumberFormat="1" applyFont="1" applyFill="1" applyBorder="1" applyAlignment="1" applyProtection="1">
      <alignment horizontal="right" vertical="center"/>
      <protection hidden="1"/>
    </xf>
    <xf numFmtId="0" fontId="8" fillId="9" borderId="0" xfId="7" applyNumberFormat="1" applyFont="1" applyFill="1" applyBorder="1" applyAlignment="1" applyProtection="1">
      <alignment horizontal="right" vertical="center" wrapText="1"/>
      <protection hidden="1"/>
    </xf>
    <xf numFmtId="14" fontId="14" fillId="9" borderId="0" xfId="12" applyNumberFormat="1" applyFont="1" applyFill="1" applyAlignment="1" applyProtection="1">
      <alignment horizontal="center"/>
      <protection hidden="1"/>
    </xf>
    <xf numFmtId="0" fontId="8" fillId="9" borderId="0" xfId="7" applyNumberFormat="1" applyFont="1" applyFill="1" applyBorder="1" applyAlignment="1" applyProtection="1">
      <alignment horizontal="right" vertical="center" wrapText="1"/>
    </xf>
    <xf numFmtId="0" fontId="20" fillId="9" borderId="0" xfId="7" applyNumberFormat="1" applyFont="1" applyFill="1" applyBorder="1" applyAlignment="1" applyProtection="1">
      <alignment horizontal="center" vertical="center"/>
    </xf>
    <xf numFmtId="49" fontId="4" fillId="9" borderId="53" xfId="7" applyNumberFormat="1" applyFont="1" applyFill="1" applyBorder="1" applyAlignment="1" applyProtection="1">
      <alignment horizontal="right" vertical="center"/>
      <protection locked="0" hidden="1"/>
    </xf>
    <xf numFmtId="49" fontId="4" fillId="9" borderId="54" xfId="7" applyNumberFormat="1" applyFont="1" applyFill="1" applyBorder="1" applyAlignment="1" applyProtection="1">
      <alignment horizontal="right" vertical="center"/>
      <protection locked="0" hidden="1"/>
    </xf>
    <xf numFmtId="49" fontId="4" fillId="9" borderId="52" xfId="7" applyNumberFormat="1" applyFont="1" applyFill="1" applyBorder="1" applyAlignment="1" applyProtection="1">
      <alignment horizontal="right" vertical="center"/>
      <protection locked="0" hidden="1"/>
    </xf>
    <xf numFmtId="0" fontId="18" fillId="9" borderId="0" xfId="7" applyNumberFormat="1" applyFont="1" applyFill="1" applyBorder="1" applyAlignment="1" applyProtection="1">
      <alignment horizontal="center" vertical="center"/>
    </xf>
    <xf numFmtId="0" fontId="22" fillId="9" borderId="57" xfId="11" applyNumberFormat="1" applyFont="1" applyFill="1" applyBorder="1" applyAlignment="1" applyProtection="1">
      <alignment horizontal="center" vertical="center"/>
    </xf>
    <xf numFmtId="0" fontId="13" fillId="9" borderId="0" xfId="7" applyNumberFormat="1" applyFont="1" applyFill="1" applyBorder="1" applyAlignment="1" applyProtection="1">
      <alignment horizontal="center" vertical="center"/>
      <protection hidden="1"/>
    </xf>
    <xf numFmtId="0" fontId="21" fillId="9" borderId="0" xfId="7" applyNumberFormat="1" applyFont="1" applyFill="1" applyBorder="1" applyAlignment="1" applyProtection="1">
      <alignment horizontal="right" vertical="center" wrapText="1"/>
    </xf>
    <xf numFmtId="0" fontId="22" fillId="9" borderId="57" xfId="11" applyNumberFormat="1" applyFont="1" applyFill="1" applyBorder="1" applyAlignment="1" applyProtection="1">
      <alignment horizontal="center" vertical="center" wrapText="1"/>
    </xf>
    <xf numFmtId="0" fontId="25" fillId="9" borderId="98" xfId="7" applyNumberFormat="1" applyFont="1" applyFill="1" applyBorder="1" applyAlignment="1" applyProtection="1">
      <alignment horizontal="center" vertical="center"/>
    </xf>
    <xf numFmtId="0" fontId="4" fillId="9" borderId="0" xfId="7" applyNumberFormat="1" applyFont="1" applyFill="1" applyBorder="1" applyAlignment="1" applyProtection="1">
      <alignment horizontal="right"/>
    </xf>
    <xf numFmtId="49" fontId="4" fillId="9" borderId="86" xfId="7" applyNumberFormat="1" applyFont="1" applyFill="1" applyBorder="1" applyAlignment="1" applyProtection="1">
      <alignment horizontal="right" vertical="center"/>
      <protection locked="0" hidden="1"/>
    </xf>
    <xf numFmtId="49" fontId="4" fillId="9" borderId="87" xfId="7" applyNumberFormat="1" applyFont="1" applyFill="1" applyBorder="1" applyAlignment="1" applyProtection="1">
      <alignment horizontal="right" vertical="center"/>
      <protection locked="0" hidden="1"/>
    </xf>
    <xf numFmtId="49" fontId="4" fillId="9" borderId="88" xfId="7" applyNumberFormat="1" applyFont="1" applyFill="1" applyBorder="1" applyAlignment="1" applyProtection="1">
      <alignment horizontal="right" vertical="center"/>
      <protection locked="0" hidden="1"/>
    </xf>
    <xf numFmtId="49" fontId="4" fillId="9" borderId="89" xfId="7" applyNumberFormat="1" applyFont="1" applyFill="1" applyBorder="1" applyAlignment="1" applyProtection="1">
      <alignment horizontal="right" vertical="center"/>
      <protection locked="0" hidden="1"/>
    </xf>
    <xf numFmtId="49" fontId="4" fillId="9" borderId="90" xfId="7" applyNumberFormat="1" applyFont="1" applyFill="1" applyBorder="1" applyAlignment="1" applyProtection="1">
      <alignment horizontal="right" vertical="center"/>
      <protection locked="0" hidden="1"/>
    </xf>
    <xf numFmtId="49" fontId="4" fillId="9" borderId="91" xfId="7" applyNumberFormat="1" applyFont="1" applyFill="1" applyBorder="1" applyAlignment="1" applyProtection="1">
      <alignment horizontal="right" vertical="center"/>
      <protection locked="0" hidden="1"/>
    </xf>
    <xf numFmtId="0" fontId="4" fillId="9" borderId="0" xfId="7" applyNumberFormat="1" applyFont="1" applyFill="1" applyBorder="1" applyAlignment="1" applyProtection="1">
      <alignment horizontal="right" vertical="center" wrapText="1"/>
      <protection hidden="1"/>
    </xf>
    <xf numFmtId="49" fontId="59" fillId="9" borderId="63" xfId="0" applyNumberFormat="1" applyFont="1" applyFill="1" applyBorder="1" applyAlignment="1" applyProtection="1">
      <alignment horizontal="center"/>
      <protection locked="0"/>
    </xf>
    <xf numFmtId="49" fontId="8" fillId="9" borderId="0" xfId="7" applyNumberFormat="1" applyFont="1" applyFill="1" applyBorder="1" applyAlignment="1" applyProtection="1">
      <alignment horizontal="right" vertical="center"/>
    </xf>
    <xf numFmtId="0" fontId="0" fillId="9" borderId="0" xfId="0" applyFill="1" applyAlignment="1" applyProtection="1">
      <alignment horizontal="left" vertical="center" wrapText="1"/>
      <protection locked="0"/>
    </xf>
    <xf numFmtId="0" fontId="0" fillId="9" borderId="0" xfId="0" applyFill="1" applyAlignment="1">
      <alignment horizontal="left" vertical="center" wrapText="1"/>
    </xf>
    <xf numFmtId="0" fontId="60" fillId="9" borderId="0" xfId="7" applyNumberFormat="1" applyFont="1" applyFill="1" applyBorder="1" applyAlignment="1" applyProtection="1">
      <alignment horizontal="center" vertical="center"/>
    </xf>
    <xf numFmtId="0" fontId="26" fillId="9" borderId="0" xfId="7" applyNumberFormat="1" applyFont="1" applyFill="1" applyBorder="1" applyAlignment="1" applyProtection="1">
      <alignment horizontal="right" vertical="center" wrapText="1"/>
    </xf>
    <xf numFmtId="0" fontId="31" fillId="6" borderId="32" xfId="11" applyNumberFormat="1" applyFont="1" applyBorder="1" applyAlignment="1" applyProtection="1">
      <alignment horizontal="center" vertical="center" wrapText="1"/>
    </xf>
    <xf numFmtId="0" fontId="31" fillId="6" borderId="64" xfId="11" applyNumberFormat="1" applyFont="1" applyBorder="1" applyAlignment="1" applyProtection="1">
      <alignment horizontal="center" vertical="center" wrapText="1"/>
    </xf>
    <xf numFmtId="0" fontId="31" fillId="6" borderId="32" xfId="11" applyNumberFormat="1" applyFont="1" applyBorder="1" applyAlignment="1" applyProtection="1">
      <alignment horizontal="center" vertical="center"/>
    </xf>
    <xf numFmtId="168" fontId="60" fillId="9" borderId="0" xfId="7" applyNumberFormat="1" applyFont="1" applyFill="1" applyBorder="1" applyAlignment="1" applyProtection="1">
      <alignment horizontal="center" vertical="center"/>
    </xf>
    <xf numFmtId="0" fontId="43" fillId="9" borderId="52" xfId="0" applyFont="1" applyFill="1" applyBorder="1" applyAlignment="1" applyProtection="1">
      <alignment horizontal="left" wrapText="1"/>
      <protection locked="0"/>
    </xf>
    <xf numFmtId="0" fontId="43" fillId="9" borderId="53" xfId="0" applyFont="1" applyFill="1" applyBorder="1" applyAlignment="1" applyProtection="1">
      <alignment horizontal="left" wrapText="1"/>
      <protection locked="0"/>
    </xf>
    <xf numFmtId="0" fontId="43" fillId="9" borderId="54" xfId="0" applyFont="1" applyFill="1" applyBorder="1" applyAlignment="1" applyProtection="1">
      <alignment horizontal="left" wrapText="1"/>
      <protection locked="0"/>
    </xf>
    <xf numFmtId="0" fontId="26" fillId="9" borderId="0" xfId="4" applyNumberFormat="1" applyFont="1" applyFill="1" applyBorder="1" applyAlignment="1" applyProtection="1">
      <alignment horizontal="center" vertical="center" wrapText="1"/>
    </xf>
    <xf numFmtId="49" fontId="26" fillId="9" borderId="0" xfId="7" applyNumberFormat="1" applyFont="1" applyFill="1" applyBorder="1" applyAlignment="1" applyProtection="1">
      <alignment horizontal="center" vertical="center"/>
    </xf>
    <xf numFmtId="0" fontId="60" fillId="9" borderId="0" xfId="10" applyNumberFormat="1" applyFont="1" applyFill="1" applyBorder="1" applyAlignment="1" applyProtection="1">
      <alignment horizontal="center" vertical="center"/>
    </xf>
    <xf numFmtId="0" fontId="21" fillId="8" borderId="43" xfId="9" applyNumberFormat="1" applyFont="1" applyBorder="1" applyAlignment="1" applyProtection="1">
      <alignment horizontal="center" vertical="center" wrapText="1"/>
    </xf>
    <xf numFmtId="0" fontId="21" fillId="8" borderId="33" xfId="9" applyNumberFormat="1" applyFont="1" applyBorder="1" applyAlignment="1" applyProtection="1">
      <alignment horizontal="center" vertical="center" wrapText="1"/>
    </xf>
    <xf numFmtId="0" fontId="43" fillId="9" borderId="82" xfId="0" applyFont="1" applyFill="1" applyBorder="1" applyAlignment="1" applyProtection="1">
      <alignment wrapText="1"/>
      <protection locked="0"/>
    </xf>
    <xf numFmtId="0" fontId="43" fillId="9" borderId="82" xfId="0" applyFont="1" applyFill="1" applyBorder="1" applyProtection="1">
      <protection locked="0"/>
    </xf>
    <xf numFmtId="0" fontId="26" fillId="9" borderId="0" xfId="7" applyNumberFormat="1" applyFont="1" applyFill="1" applyBorder="1" applyAlignment="1" applyProtection="1">
      <alignment horizontal="center" vertical="center" wrapText="1"/>
    </xf>
    <xf numFmtId="0" fontId="26" fillId="9" borderId="82" xfId="0" applyFont="1" applyFill="1" applyBorder="1" applyAlignment="1" applyProtection="1">
      <alignment horizontal="left"/>
      <protection locked="0"/>
    </xf>
    <xf numFmtId="0" fontId="60" fillId="9" borderId="82" xfId="7" applyNumberFormat="1" applyFont="1" applyFill="1" applyBorder="1" applyAlignment="1" applyProtection="1">
      <alignment horizontal="center" vertical="center"/>
    </xf>
    <xf numFmtId="0" fontId="43" fillId="9" borderId="82" xfId="0" applyFont="1" applyFill="1" applyBorder="1" applyAlignment="1" applyProtection="1">
      <alignment horizontal="left" wrapText="1"/>
      <protection locked="0"/>
    </xf>
    <xf numFmtId="0" fontId="43" fillId="9" borderId="31" xfId="0" applyFont="1" applyFill="1" applyBorder="1" applyAlignment="1">
      <alignment horizontal="left" vertical="center"/>
    </xf>
    <xf numFmtId="0" fontId="43" fillId="9" borderId="34" xfId="0" applyFont="1" applyFill="1" applyBorder="1"/>
    <xf numFmtId="0" fontId="57" fillId="0" borderId="31" xfId="0" applyFont="1" applyBorder="1" applyAlignment="1">
      <alignment horizontal="center"/>
    </xf>
    <xf numFmtId="0" fontId="57" fillId="0" borderId="31" xfId="0" applyFont="1" applyBorder="1" applyAlignment="1">
      <alignment horizontal="left" vertical="center"/>
    </xf>
    <xf numFmtId="0" fontId="43" fillId="9" borderId="82" xfId="0" applyFont="1" applyFill="1" applyBorder="1" applyAlignment="1" applyProtection="1">
      <alignment horizontal="left"/>
      <protection locked="0"/>
    </xf>
    <xf numFmtId="0" fontId="43" fillId="9" borderId="82" xfId="0" applyFont="1" applyFill="1" applyBorder="1" applyAlignment="1" applyProtection="1">
      <alignment horizontal="center"/>
      <protection locked="0"/>
    </xf>
    <xf numFmtId="0" fontId="34" fillId="0" borderId="7" xfId="0" applyFont="1" applyBorder="1" applyAlignment="1" applyProtection="1">
      <alignment horizontal="left" vertical="center" wrapText="1"/>
      <protection hidden="1"/>
    </xf>
    <xf numFmtId="164" fontId="34" fillId="14" borderId="65" xfId="0" applyNumberFormat="1" applyFont="1" applyFill="1" applyBorder="1" applyAlignment="1" applyProtection="1">
      <alignment horizontal="right" vertical="center" wrapText="1"/>
      <protection hidden="1"/>
    </xf>
    <xf numFmtId="0" fontId="4" fillId="5" borderId="39" xfId="5" applyNumberFormat="1" applyFont="1" applyBorder="1" applyAlignment="1" applyProtection="1">
      <alignment horizontal="left" vertical="center" wrapText="1"/>
      <protection hidden="1"/>
    </xf>
    <xf numFmtId="164" fontId="34" fillId="14" borderId="66" xfId="0" applyNumberFormat="1" applyFont="1" applyFill="1" applyBorder="1" applyAlignment="1" applyProtection="1">
      <alignment horizontal="right" vertical="center" wrapText="1"/>
      <protection hidden="1"/>
    </xf>
    <xf numFmtId="164" fontId="34" fillId="14" borderId="67" xfId="0" applyNumberFormat="1" applyFont="1" applyFill="1" applyBorder="1" applyAlignment="1" applyProtection="1">
      <alignment horizontal="right" vertical="center" wrapText="1"/>
      <protection hidden="1"/>
    </xf>
    <xf numFmtId="164" fontId="34" fillId="14" borderId="68" xfId="0" applyNumberFormat="1" applyFont="1" applyFill="1" applyBorder="1" applyAlignment="1" applyProtection="1">
      <alignment horizontal="right" vertical="center" wrapText="1"/>
      <protection hidden="1"/>
    </xf>
    <xf numFmtId="164" fontId="13" fillId="5" borderId="65" xfId="5" applyNumberFormat="1" applyFont="1" applyBorder="1" applyAlignment="1" applyProtection="1">
      <alignment horizontal="right" vertical="center" wrapText="1"/>
      <protection hidden="1"/>
    </xf>
    <xf numFmtId="0" fontId="5" fillId="8" borderId="70" xfId="9" applyNumberFormat="1" applyBorder="1" applyAlignment="1" applyProtection="1">
      <alignment horizontal="left" vertical="center" wrapText="1"/>
      <protection hidden="1"/>
    </xf>
    <xf numFmtId="164" fontId="34" fillId="0" borderId="65" xfId="0" applyNumberFormat="1" applyFont="1" applyBorder="1" applyAlignment="1" applyProtection="1">
      <alignment horizontal="right" vertical="center" wrapText="1"/>
      <protection hidden="1"/>
    </xf>
    <xf numFmtId="0" fontId="35" fillId="0" borderId="69" xfId="0" applyFont="1" applyBorder="1" applyAlignment="1">
      <alignment horizontal="center" vertical="center"/>
    </xf>
    <xf numFmtId="0" fontId="27" fillId="0" borderId="70" xfId="0" applyFont="1" applyBorder="1" applyAlignment="1">
      <alignment horizontal="left" vertical="center"/>
    </xf>
    <xf numFmtId="49" fontId="27" fillId="9" borderId="14" xfId="0" applyNumberFormat="1" applyFont="1" applyFill="1" applyBorder="1" applyAlignment="1" applyProtection="1">
      <alignment horizontal="center" vertical="center" wrapText="1"/>
      <protection locked="0"/>
    </xf>
    <xf numFmtId="14" fontId="27" fillId="0" borderId="71" xfId="0" applyNumberFormat="1" applyFont="1" applyBorder="1" applyAlignment="1" applyProtection="1">
      <alignment horizontal="center" vertical="center"/>
      <protection hidden="1"/>
    </xf>
    <xf numFmtId="0" fontId="34" fillId="0" borderId="14" xfId="0" applyFont="1" applyBorder="1" applyAlignment="1" applyProtection="1">
      <alignment horizontal="center" vertical="center" wrapText="1"/>
      <protection locked="0"/>
    </xf>
    <xf numFmtId="0" fontId="34" fillId="0" borderId="14" xfId="0" applyFont="1" applyBorder="1" applyAlignment="1" applyProtection="1">
      <alignment horizontal="center" vertical="center"/>
      <protection locked="0"/>
    </xf>
    <xf numFmtId="0" fontId="16" fillId="0" borderId="69" xfId="0" applyFont="1" applyBorder="1" applyAlignment="1">
      <alignment horizontal="center" vertical="center" wrapText="1"/>
    </xf>
    <xf numFmtId="0" fontId="27" fillId="0" borderId="69" xfId="0" applyFont="1" applyBorder="1" applyAlignment="1">
      <alignment horizontal="left" vertical="center"/>
    </xf>
    <xf numFmtId="0" fontId="34" fillId="0" borderId="71" xfId="0" applyFont="1" applyBorder="1" applyAlignment="1" applyProtection="1">
      <alignment horizontal="center" vertical="center" wrapText="1"/>
      <protection locked="0"/>
    </xf>
    <xf numFmtId="0" fontId="34" fillId="0" borderId="48" xfId="0" applyFont="1" applyBorder="1" applyAlignment="1" applyProtection="1">
      <alignment horizontal="center" vertical="center" wrapText="1"/>
      <protection locked="0"/>
    </xf>
    <xf numFmtId="0" fontId="34" fillId="0" borderId="48" xfId="0" applyFont="1" applyBorder="1" applyAlignment="1" applyProtection="1">
      <alignment horizontal="center" vertical="center"/>
      <protection locked="0"/>
    </xf>
    <xf numFmtId="0" fontId="34" fillId="0" borderId="71" xfId="0" applyFont="1" applyBorder="1" applyAlignment="1" applyProtection="1">
      <alignment horizontal="center" vertical="center"/>
      <protection locked="0"/>
    </xf>
    <xf numFmtId="0" fontId="16" fillId="11" borderId="82" xfId="0" applyFont="1" applyFill="1" applyBorder="1" applyAlignment="1" applyProtection="1">
      <alignment horizontal="left" vertical="center" wrapText="1"/>
      <protection hidden="1"/>
    </xf>
    <xf numFmtId="0" fontId="27" fillId="0" borderId="100" xfId="0" applyFont="1" applyBorder="1" applyAlignment="1" applyProtection="1">
      <alignment horizontal="center" vertical="center"/>
      <protection hidden="1"/>
    </xf>
    <xf numFmtId="0" fontId="27" fillId="0" borderId="71" xfId="0" applyFont="1" applyBorder="1" applyAlignment="1" applyProtection="1">
      <alignment horizontal="center" vertical="center"/>
      <protection hidden="1"/>
    </xf>
    <xf numFmtId="0" fontId="5" fillId="8" borderId="70" xfId="9" applyNumberFormat="1" applyBorder="1" applyAlignment="1" applyProtection="1">
      <alignment horizontal="left" vertical="center" wrapText="1"/>
    </xf>
    <xf numFmtId="0" fontId="27" fillId="0" borderId="82" xfId="0" applyFont="1" applyBorder="1" applyAlignment="1" applyProtection="1">
      <alignment horizontal="center" vertical="center"/>
      <protection hidden="1"/>
    </xf>
    <xf numFmtId="14" fontId="27" fillId="0" borderId="99" xfId="0" applyNumberFormat="1" applyFont="1" applyBorder="1" applyAlignment="1" applyProtection="1">
      <alignment horizontal="center" vertical="center"/>
      <protection hidden="1"/>
    </xf>
    <xf numFmtId="14" fontId="27" fillId="0" borderId="48" xfId="0" applyNumberFormat="1" applyFont="1" applyBorder="1" applyAlignment="1" applyProtection="1">
      <alignment horizontal="center" vertical="center"/>
      <protection hidden="1"/>
    </xf>
    <xf numFmtId="0" fontId="16" fillId="11" borderId="0" xfId="0" applyFont="1" applyFill="1" applyAlignment="1" applyProtection="1">
      <alignment horizontal="center" vertical="center" wrapText="1"/>
      <protection hidden="1"/>
    </xf>
    <xf numFmtId="0" fontId="34" fillId="9" borderId="40" xfId="0" applyFont="1" applyFill="1" applyBorder="1" applyAlignment="1" applyProtection="1">
      <alignment horizontal="left" vertical="center" wrapText="1"/>
      <protection hidden="1"/>
    </xf>
    <xf numFmtId="164" fontId="34" fillId="9" borderId="65" xfId="0" applyNumberFormat="1" applyFont="1" applyFill="1" applyBorder="1" applyAlignment="1" applyProtection="1">
      <alignment horizontal="right" vertical="center" wrapText="1"/>
      <protection hidden="1"/>
    </xf>
    <xf numFmtId="0" fontId="46" fillId="3" borderId="7" xfId="2" applyNumberFormat="1" applyBorder="1" applyAlignment="1" applyProtection="1">
      <alignment horizontal="left" vertical="center" wrapText="1"/>
      <protection hidden="1"/>
    </xf>
    <xf numFmtId="164" fontId="46" fillId="3" borderId="65" xfId="2" applyNumberFormat="1" applyBorder="1" applyAlignment="1" applyProtection="1">
      <alignment horizontal="right" vertical="center" wrapText="1"/>
      <protection hidden="1"/>
    </xf>
    <xf numFmtId="0" fontId="4" fillId="5" borderId="37" xfId="5" applyNumberFormat="1" applyFont="1" applyBorder="1" applyAlignment="1" applyProtection="1">
      <alignment horizontal="left" vertical="center" wrapText="1"/>
      <protection hidden="1"/>
    </xf>
    <xf numFmtId="164" fontId="13" fillId="5" borderId="42" xfId="5" applyNumberFormat="1" applyFont="1" applyBorder="1" applyAlignment="1" applyProtection="1">
      <alignment horizontal="right" vertical="center" wrapText="1"/>
      <protection hidden="1"/>
    </xf>
    <xf numFmtId="0" fontId="27" fillId="0" borderId="37" xfId="0" applyFont="1" applyBorder="1" applyAlignment="1" applyProtection="1">
      <alignment horizontal="left" vertical="center" wrapText="1"/>
      <protection hidden="1"/>
    </xf>
    <xf numFmtId="164" fontId="34" fillId="0" borderId="82" xfId="0" applyNumberFormat="1" applyFont="1" applyBorder="1" applyAlignment="1" applyProtection="1">
      <alignment horizontal="left" vertical="center" wrapText="1"/>
      <protection hidden="1"/>
    </xf>
    <xf numFmtId="164" fontId="27" fillId="0" borderId="82" xfId="0" applyNumberFormat="1" applyFont="1" applyBorder="1" applyAlignment="1" applyProtection="1">
      <alignment horizontal="right" vertical="center" wrapText="1"/>
      <protection hidden="1"/>
    </xf>
    <xf numFmtId="0" fontId="0" fillId="0" borderId="86" xfId="0" applyBorder="1" applyAlignment="1">
      <alignment horizontal="center" vertical="center"/>
    </xf>
    <xf numFmtId="0" fontId="0" fillId="0" borderId="87" xfId="0" applyBorder="1" applyAlignment="1">
      <alignment horizontal="center" vertical="center"/>
    </xf>
    <xf numFmtId="0" fontId="0" fillId="0" borderId="95" xfId="0" applyBorder="1" applyAlignment="1">
      <alignment horizontal="center"/>
    </xf>
    <xf numFmtId="4" fontId="0" fillId="0" borderId="52" xfId="0" applyNumberFormat="1" applyBorder="1" applyAlignment="1">
      <alignment horizontal="left"/>
    </xf>
    <xf numFmtId="4" fontId="0" fillId="0" borderId="53" xfId="0" applyNumberFormat="1" applyBorder="1" applyAlignment="1">
      <alignment horizontal="left"/>
    </xf>
    <xf numFmtId="4" fontId="0" fillId="0" borderId="54" xfId="0" applyNumberFormat="1" applyBorder="1" applyAlignment="1">
      <alignment horizontal="left"/>
    </xf>
    <xf numFmtId="164" fontId="0" fillId="0" borderId="52" xfId="0" applyNumberFormat="1" applyBorder="1" applyAlignment="1">
      <alignment horizontal="center"/>
    </xf>
    <xf numFmtId="0" fontId="0" fillId="0" borderId="53" xfId="0" applyBorder="1" applyAlignment="1">
      <alignment horizontal="center"/>
    </xf>
    <xf numFmtId="0" fontId="0" fillId="0" borderId="54" xfId="0" applyBorder="1" applyAlignment="1">
      <alignment horizontal="center"/>
    </xf>
    <xf numFmtId="0" fontId="0" fillId="0" borderId="52" xfId="0" applyBorder="1" applyAlignment="1">
      <alignment horizontal="center"/>
    </xf>
    <xf numFmtId="0" fontId="46" fillId="4" borderId="37" xfId="3" applyNumberFormat="1" applyBorder="1" applyAlignment="1" applyProtection="1">
      <alignment horizontal="center" vertical="center" wrapText="1"/>
      <protection hidden="1"/>
    </xf>
    <xf numFmtId="164" fontId="38" fillId="8" borderId="38" xfId="9" applyNumberFormat="1" applyFont="1" applyBorder="1" applyAlignment="1" applyProtection="1">
      <alignment horizontal="right" vertical="center" wrapText="1"/>
      <protection hidden="1"/>
    </xf>
    <xf numFmtId="0" fontId="39" fillId="0" borderId="72" xfId="0" applyFont="1" applyBorder="1" applyAlignment="1">
      <alignment horizontal="center" vertical="center" wrapText="1"/>
    </xf>
    <xf numFmtId="0" fontId="34" fillId="0" borderId="22" xfId="0" applyFont="1" applyBorder="1" applyAlignment="1">
      <alignment horizontal="left" vertical="center"/>
    </xf>
    <xf numFmtId="164" fontId="34" fillId="0" borderId="33" xfId="0" applyNumberFormat="1" applyFont="1" applyBorder="1" applyAlignment="1" applyProtection="1">
      <alignment horizontal="center" vertical="center"/>
      <protection hidden="1"/>
    </xf>
    <xf numFmtId="164" fontId="34" fillId="0" borderId="82" xfId="0" applyNumberFormat="1" applyFont="1" applyBorder="1" applyAlignment="1" applyProtection="1">
      <alignment horizontal="right" vertical="center" wrapText="1"/>
      <protection hidden="1"/>
    </xf>
    <xf numFmtId="0" fontId="0" fillId="0" borderId="93" xfId="0" applyBorder="1" applyAlignment="1">
      <alignment horizontal="center" vertical="center"/>
    </xf>
    <xf numFmtId="0" fontId="0" fillId="0" borderId="94" xfId="0" applyBorder="1" applyAlignment="1">
      <alignment horizontal="center" vertical="center"/>
    </xf>
    <xf numFmtId="0" fontId="0" fillId="0" borderId="95" xfId="0" applyBorder="1" applyAlignment="1">
      <alignment horizontal="center" vertical="center"/>
    </xf>
    <xf numFmtId="0" fontId="0" fillId="0" borderId="0" xfId="0" applyAlignment="1">
      <alignment horizontal="center" vertical="center"/>
    </xf>
    <xf numFmtId="0" fontId="41" fillId="0" borderId="69" xfId="0" applyFont="1" applyBorder="1" applyAlignment="1">
      <alignment horizontal="center" vertical="center"/>
    </xf>
    <xf numFmtId="0" fontId="0" fillId="4" borderId="39" xfId="3" applyNumberFormat="1" applyFont="1" applyBorder="1" applyAlignment="1" applyProtection="1">
      <alignment horizontal="right" vertical="center" wrapText="1"/>
      <protection hidden="1"/>
    </xf>
    <xf numFmtId="0" fontId="16" fillId="0" borderId="73" xfId="0" applyFont="1" applyBorder="1" applyAlignment="1">
      <alignment horizontal="left" vertical="center" wrapText="1"/>
    </xf>
    <xf numFmtId="0" fontId="34" fillId="0" borderId="69" xfId="0" applyFont="1" applyBorder="1" applyAlignment="1" applyProtection="1">
      <alignment horizontal="center" vertical="center"/>
      <protection locked="0"/>
    </xf>
    <xf numFmtId="0" fontId="16" fillId="0" borderId="74" xfId="0" applyFont="1" applyBorder="1" applyAlignment="1">
      <alignment horizontal="left" vertical="center"/>
    </xf>
    <xf numFmtId="0" fontId="16" fillId="0" borderId="75" xfId="0" applyFont="1" applyBorder="1" applyAlignment="1">
      <alignment horizontal="left" vertical="center"/>
    </xf>
    <xf numFmtId="0" fontId="16" fillId="0" borderId="76" xfId="0" applyFont="1" applyBorder="1" applyAlignment="1">
      <alignment vertical="center"/>
    </xf>
    <xf numFmtId="0" fontId="34" fillId="0" borderId="37" xfId="0" applyFont="1" applyBorder="1" applyAlignment="1" applyProtection="1">
      <alignment horizontal="center" vertical="center"/>
      <protection locked="0"/>
    </xf>
    <xf numFmtId="0" fontId="34" fillId="9" borderId="0" xfId="0" applyFont="1" applyFill="1" applyAlignment="1">
      <alignment horizontal="center" vertical="center" wrapText="1"/>
    </xf>
    <xf numFmtId="0" fontId="49" fillId="9" borderId="14" xfId="0" applyFont="1" applyFill="1" applyBorder="1" applyAlignment="1">
      <alignment horizontal="center" vertical="center" wrapText="1"/>
    </xf>
    <xf numFmtId="0" fontId="34" fillId="9" borderId="46" xfId="0" applyFont="1" applyFill="1" applyBorder="1" applyAlignment="1">
      <alignment horizontal="left" vertical="center" wrapText="1"/>
    </xf>
    <xf numFmtId="0" fontId="34" fillId="9" borderId="40" xfId="0" applyFont="1" applyFill="1" applyBorder="1" applyAlignment="1">
      <alignment horizontal="center" vertical="center" wrapText="1"/>
    </xf>
    <xf numFmtId="0" fontId="42" fillId="9" borderId="77" xfId="0" applyFont="1" applyFill="1" applyBorder="1" applyAlignment="1">
      <alignment horizontal="center" vertical="center"/>
    </xf>
    <xf numFmtId="0" fontId="27" fillId="9" borderId="14" xfId="0" applyFont="1" applyFill="1" applyBorder="1" applyAlignment="1" applyProtection="1">
      <alignment horizontal="center" vertical="center"/>
      <protection locked="0"/>
    </xf>
    <xf numFmtId="0" fontId="27" fillId="9" borderId="48" xfId="0" applyFont="1" applyFill="1" applyBorder="1" applyAlignment="1" applyProtection="1">
      <alignment horizontal="center" vertical="center" wrapText="1"/>
      <protection locked="0"/>
    </xf>
    <xf numFmtId="0" fontId="27" fillId="9" borderId="15" xfId="0" applyFont="1" applyFill="1" applyBorder="1" applyAlignment="1" applyProtection="1">
      <alignment horizontal="center" vertical="center" wrapText="1"/>
      <protection locked="0"/>
    </xf>
    <xf numFmtId="0" fontId="32" fillId="11" borderId="6" xfId="0" applyFont="1" applyFill="1" applyBorder="1" applyAlignment="1">
      <alignment horizontal="left" vertical="center"/>
    </xf>
    <xf numFmtId="0" fontId="5" fillId="8" borderId="77" xfId="9" applyNumberFormat="1" applyBorder="1" applyAlignment="1" applyProtection="1">
      <alignment horizontal="left" vertical="center"/>
    </xf>
    <xf numFmtId="0" fontId="27" fillId="9" borderId="78" xfId="0" applyFont="1" applyFill="1" applyBorder="1" applyAlignment="1">
      <alignment horizontal="justify" vertical="center" wrapText="1"/>
    </xf>
    <xf numFmtId="0" fontId="32" fillId="9" borderId="79" xfId="0" applyFont="1" applyFill="1" applyBorder="1" applyAlignment="1">
      <alignment horizontal="center" vertical="center"/>
    </xf>
    <xf numFmtId="0" fontId="34" fillId="0" borderId="79" xfId="0" applyFont="1" applyBorder="1" applyAlignment="1" applyProtection="1">
      <alignment horizontal="center" vertical="center"/>
      <protection locked="0"/>
    </xf>
    <xf numFmtId="0" fontId="33" fillId="11" borderId="22" xfId="0" applyFont="1" applyFill="1" applyBorder="1" applyAlignment="1">
      <alignment horizontal="left" vertical="center"/>
    </xf>
    <xf numFmtId="0" fontId="33" fillId="11" borderId="0" xfId="0" applyFont="1" applyFill="1" applyAlignment="1">
      <alignment horizontal="left" vertical="center"/>
    </xf>
    <xf numFmtId="0" fontId="16" fillId="9" borderId="77" xfId="0" applyFont="1" applyFill="1" applyBorder="1" applyAlignment="1">
      <alignment horizontal="left" vertical="center"/>
    </xf>
    <xf numFmtId="0" fontId="33" fillId="11" borderId="6" xfId="0" applyFont="1" applyFill="1" applyBorder="1" applyAlignment="1">
      <alignment horizontal="left" vertical="center"/>
    </xf>
    <xf numFmtId="0" fontId="32" fillId="9" borderId="79" xfId="0" applyFont="1" applyFill="1" applyBorder="1" applyAlignment="1" applyProtection="1">
      <alignment horizontal="center" vertical="center"/>
      <protection locked="0"/>
    </xf>
  </cellXfs>
  <cellStyles count="16">
    <cellStyle name="Excel_BuiltIn_20% - Énfasis6" xfId="1"/>
    <cellStyle name="Excel_BuiltIn_40% - Énfasis2" xfId="2"/>
    <cellStyle name="Excel_BuiltIn_40% - Énfasis5" xfId="3"/>
    <cellStyle name="Excel_BuiltIn_60% - Énfasis2" xfId="4"/>
    <cellStyle name="Excel_BuiltIn_60% - Énfasis5" xfId="5"/>
    <cellStyle name="Excel_BuiltIn_Cálculo" xfId="6"/>
    <cellStyle name="Excel_BuiltIn_Énfasis1" xfId="7"/>
    <cellStyle name="Excel_BuiltIn_Énfasis2" xfId="8"/>
    <cellStyle name="Excel_BuiltIn_Énfasis5" xfId="9"/>
    <cellStyle name="Excel_BuiltIn_Entrada" xfId="10"/>
    <cellStyle name="Excel_BuiltIn_Salida" xfId="11"/>
    <cellStyle name="Millares" xfId="14" builtinId="3"/>
    <cellStyle name="Normal" xfId="0" builtinId="0"/>
    <cellStyle name="Normal 2" xfId="12"/>
    <cellStyle name="Normal 3" xfId="13"/>
    <cellStyle name="Porcentaje" xfId="15" builtinId="5"/>
  </cellStyles>
  <dxfs count="32">
    <dxf>
      <font>
        <color theme="0"/>
      </font>
    </dxf>
    <dxf>
      <font>
        <b val="0"/>
        <condense val="0"/>
        <extend val="0"/>
        <sz val="11"/>
        <color indexed="20"/>
      </font>
      <fill>
        <patternFill patternType="solid">
          <fgColor indexed="29"/>
          <bgColor indexed="45"/>
        </patternFill>
      </fill>
    </dxf>
    <dxf>
      <font>
        <b val="0"/>
        <condense val="0"/>
        <extend val="0"/>
        <sz val="11"/>
        <color indexed="9"/>
      </font>
      <fill>
        <patternFill patternType="solid">
          <fgColor indexed="59"/>
          <bgColor indexed="63"/>
        </patternFill>
      </fill>
    </dxf>
    <dxf>
      <font>
        <b val="0"/>
        <condense val="0"/>
        <extend val="0"/>
        <sz val="11"/>
        <color indexed="20"/>
      </font>
      <fill>
        <patternFill patternType="solid">
          <fgColor indexed="29"/>
          <bgColor indexed="45"/>
        </patternFill>
      </fill>
    </dxf>
    <dxf>
      <font>
        <b val="0"/>
        <condense val="0"/>
        <extend val="0"/>
        <sz val="11"/>
        <color indexed="9"/>
      </font>
      <fill>
        <patternFill patternType="solid">
          <fgColor indexed="59"/>
          <bgColor indexed="63"/>
        </patternFill>
      </fill>
    </dxf>
    <dxf>
      <font>
        <b val="0"/>
        <condense val="0"/>
        <extend val="0"/>
        <sz val="11"/>
        <color indexed="20"/>
      </font>
      <fill>
        <patternFill patternType="solid">
          <fgColor indexed="29"/>
          <bgColor indexed="45"/>
        </patternFill>
      </fill>
    </dxf>
    <dxf>
      <font>
        <b val="0"/>
        <condense val="0"/>
        <extend val="0"/>
        <sz val="11"/>
        <color indexed="9"/>
      </font>
      <fill>
        <patternFill patternType="solid">
          <fgColor indexed="59"/>
          <bgColor indexed="63"/>
        </patternFill>
      </fill>
    </dxf>
    <dxf>
      <font>
        <b val="0"/>
        <condense val="0"/>
        <extend val="0"/>
        <sz val="11"/>
        <color indexed="20"/>
      </font>
      <fill>
        <patternFill patternType="solid">
          <fgColor indexed="29"/>
          <bgColor indexed="45"/>
        </patternFill>
      </fill>
    </dxf>
    <dxf>
      <font>
        <b val="0"/>
        <condense val="0"/>
        <extend val="0"/>
        <sz val="11"/>
        <color indexed="9"/>
      </font>
      <fill>
        <patternFill patternType="solid">
          <fgColor indexed="59"/>
          <bgColor indexed="63"/>
        </patternFill>
      </fill>
    </dxf>
    <dxf>
      <font>
        <b val="0"/>
        <condense val="0"/>
        <extend val="0"/>
        <sz val="11"/>
        <color indexed="20"/>
      </font>
      <fill>
        <patternFill patternType="solid">
          <fgColor indexed="29"/>
          <bgColor indexed="45"/>
        </patternFill>
      </fill>
    </dxf>
    <dxf>
      <font>
        <b val="0"/>
        <condense val="0"/>
        <extend val="0"/>
        <sz val="11"/>
        <color indexed="9"/>
      </font>
      <fill>
        <patternFill patternType="solid">
          <fgColor indexed="59"/>
          <bgColor indexed="63"/>
        </patternFill>
      </fill>
    </dxf>
    <dxf>
      <font>
        <b val="0"/>
        <condense val="0"/>
        <extend val="0"/>
        <sz val="11"/>
        <color indexed="20"/>
      </font>
      <fill>
        <patternFill patternType="solid">
          <fgColor indexed="29"/>
          <bgColor indexed="45"/>
        </patternFill>
      </fill>
    </dxf>
    <dxf>
      <font>
        <b val="0"/>
        <condense val="0"/>
        <extend val="0"/>
        <sz val="11"/>
        <color indexed="9"/>
      </font>
      <fill>
        <patternFill patternType="solid">
          <fgColor indexed="59"/>
          <bgColor indexed="63"/>
        </patternFill>
      </fill>
    </dxf>
    <dxf>
      <font>
        <b val="0"/>
        <condense val="0"/>
        <extend val="0"/>
        <sz val="11"/>
        <color indexed="20"/>
      </font>
      <fill>
        <patternFill patternType="solid">
          <fgColor indexed="29"/>
          <bgColor indexed="45"/>
        </patternFill>
      </fill>
    </dxf>
    <dxf>
      <font>
        <b val="0"/>
        <condense val="0"/>
        <extend val="0"/>
        <sz val="11"/>
        <color indexed="9"/>
      </font>
      <fill>
        <patternFill patternType="solid">
          <fgColor indexed="59"/>
          <bgColor indexed="63"/>
        </patternFill>
      </fill>
    </dxf>
    <dxf>
      <font>
        <b val="0"/>
        <condense val="0"/>
        <extend val="0"/>
        <sz val="11"/>
        <color indexed="20"/>
      </font>
      <fill>
        <patternFill patternType="solid">
          <fgColor indexed="29"/>
          <bgColor indexed="45"/>
        </patternFill>
      </fill>
    </dxf>
    <dxf>
      <font>
        <b val="0"/>
        <condense val="0"/>
        <extend val="0"/>
        <sz val="11"/>
        <color indexed="9"/>
      </font>
      <fill>
        <patternFill patternType="solid">
          <fgColor indexed="59"/>
          <bgColor indexed="63"/>
        </patternFill>
      </fill>
    </dxf>
    <dxf>
      <font>
        <b val="0"/>
        <condense val="0"/>
        <extend val="0"/>
        <sz val="11"/>
        <color indexed="20"/>
      </font>
      <fill>
        <patternFill patternType="solid">
          <fgColor indexed="29"/>
          <bgColor indexed="45"/>
        </patternFill>
      </fill>
    </dxf>
    <dxf>
      <font>
        <b val="0"/>
        <condense val="0"/>
        <extend val="0"/>
        <sz val="11"/>
        <color indexed="9"/>
      </font>
      <fill>
        <patternFill patternType="solid">
          <fgColor indexed="59"/>
          <bgColor indexed="63"/>
        </patternFill>
      </fill>
    </dxf>
    <dxf>
      <font>
        <b val="0"/>
        <condense val="0"/>
        <extend val="0"/>
        <sz val="11"/>
        <color indexed="20"/>
      </font>
      <fill>
        <patternFill patternType="solid">
          <fgColor indexed="29"/>
          <bgColor indexed="45"/>
        </patternFill>
      </fill>
    </dxf>
    <dxf>
      <font>
        <b val="0"/>
        <condense val="0"/>
        <extend val="0"/>
        <sz val="11"/>
        <color indexed="9"/>
      </font>
      <fill>
        <patternFill patternType="solid">
          <fgColor indexed="59"/>
          <bgColor indexed="63"/>
        </patternFill>
      </fill>
    </dxf>
    <dxf>
      <font>
        <b val="0"/>
        <condense val="0"/>
        <extend val="0"/>
        <sz val="11"/>
        <color indexed="20"/>
      </font>
      <fill>
        <patternFill patternType="solid">
          <fgColor indexed="29"/>
          <bgColor indexed="45"/>
        </patternFill>
      </fill>
    </dxf>
    <dxf>
      <font>
        <b val="0"/>
        <condense val="0"/>
        <extend val="0"/>
        <sz val="11"/>
        <color indexed="9"/>
      </font>
      <fill>
        <patternFill patternType="solid">
          <fgColor indexed="59"/>
          <bgColor indexed="63"/>
        </patternFill>
      </fill>
    </dxf>
    <dxf>
      <font>
        <b val="0"/>
        <condense val="0"/>
        <extend val="0"/>
        <sz val="11"/>
        <color indexed="20"/>
      </font>
      <fill>
        <patternFill patternType="solid">
          <fgColor indexed="29"/>
          <bgColor indexed="45"/>
        </patternFill>
      </fill>
    </dxf>
    <dxf>
      <font>
        <b val="0"/>
        <condense val="0"/>
        <extend val="0"/>
        <sz val="11"/>
        <color indexed="9"/>
      </font>
      <fill>
        <patternFill patternType="solid">
          <fgColor indexed="59"/>
          <bgColor indexed="63"/>
        </patternFill>
      </fill>
    </dxf>
    <dxf>
      <font>
        <b val="0"/>
        <condense val="0"/>
        <extend val="0"/>
        <sz val="11"/>
        <color indexed="20"/>
      </font>
      <fill>
        <patternFill patternType="solid">
          <fgColor indexed="29"/>
          <bgColor indexed="45"/>
        </patternFill>
      </fill>
    </dxf>
    <dxf>
      <font>
        <b val="0"/>
        <condense val="0"/>
        <extend val="0"/>
        <sz val="11"/>
        <color indexed="9"/>
      </font>
      <fill>
        <patternFill patternType="solid">
          <fgColor indexed="59"/>
          <bgColor indexed="63"/>
        </patternFill>
      </fill>
    </dxf>
    <dxf>
      <font>
        <b val="0"/>
        <condense val="0"/>
        <extend val="0"/>
        <sz val="11"/>
        <color indexed="20"/>
      </font>
      <fill>
        <patternFill patternType="solid">
          <fgColor indexed="29"/>
          <bgColor indexed="45"/>
        </patternFill>
      </fill>
    </dxf>
    <dxf>
      <font>
        <b val="0"/>
        <condense val="0"/>
        <extend val="0"/>
        <sz val="11"/>
        <color indexed="9"/>
      </font>
      <fill>
        <patternFill patternType="solid">
          <fgColor indexed="59"/>
          <bgColor indexed="63"/>
        </patternFill>
      </fill>
    </dxf>
    <dxf>
      <font>
        <b val="0"/>
        <condense val="0"/>
        <extend val="0"/>
        <sz val="11"/>
        <color indexed="20"/>
      </font>
      <fill>
        <patternFill patternType="solid">
          <fgColor indexed="29"/>
          <bgColor indexed="45"/>
        </patternFill>
      </fill>
    </dxf>
    <dxf>
      <font>
        <b val="0"/>
        <condense val="0"/>
        <extend val="0"/>
        <sz val="11"/>
        <color indexed="9"/>
      </font>
      <fill>
        <patternFill patternType="solid">
          <fgColor indexed="59"/>
          <bgColor indexed="63"/>
        </patternFill>
      </fill>
    </dxf>
    <dxf>
      <font>
        <color theme="0" tint="-0.24994659260841701"/>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4</xdr:col>
      <xdr:colOff>1181100</xdr:colOff>
      <xdr:row>0</xdr:row>
      <xdr:rowOff>771525</xdr:rowOff>
    </xdr:to>
    <xdr:pic>
      <xdr:nvPicPr>
        <xdr:cNvPr id="3" name="Imagen 2">
          <a:extLst>
            <a:ext uri="{FF2B5EF4-FFF2-40B4-BE49-F238E27FC236}">
              <a16:creationId xmlns:a16="http://schemas.microsoft.com/office/drawing/2014/main" xmlns=""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6400800" cy="771524"/>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22</xdr:col>
      <xdr:colOff>0</xdr:colOff>
      <xdr:row>0</xdr:row>
      <xdr:rowOff>0</xdr:rowOff>
    </xdr:from>
    <xdr:to>
      <xdr:col>29</xdr:col>
      <xdr:colOff>296931</xdr:colOff>
      <xdr:row>4</xdr:row>
      <xdr:rowOff>128408</xdr:rowOff>
    </xdr:to>
    <xdr:pic>
      <xdr:nvPicPr>
        <xdr:cNvPr id="6" name="Imagen 5">
          <a:extLst>
            <a:ext uri="{FF2B5EF4-FFF2-40B4-BE49-F238E27FC236}">
              <a16:creationId xmlns:a16="http://schemas.microsoft.com/office/drawing/2014/main" xmlns="" id="{00000000-0008-0000-08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614913" y="0"/>
          <a:ext cx="6848475" cy="848995"/>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22</xdr:col>
      <xdr:colOff>0</xdr:colOff>
      <xdr:row>0</xdr:row>
      <xdr:rowOff>0</xdr:rowOff>
    </xdr:from>
    <xdr:to>
      <xdr:col>29</xdr:col>
      <xdr:colOff>262618</xdr:colOff>
      <xdr:row>4</xdr:row>
      <xdr:rowOff>114209</xdr:rowOff>
    </xdr:to>
    <xdr:pic>
      <xdr:nvPicPr>
        <xdr:cNvPr id="7" name="Imagen 6">
          <a:extLst>
            <a:ext uri="{FF2B5EF4-FFF2-40B4-BE49-F238E27FC236}">
              <a16:creationId xmlns:a16="http://schemas.microsoft.com/office/drawing/2014/main" xmlns="" id="{00000000-0008-0000-0900-00000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91214" y="0"/>
          <a:ext cx="6848475" cy="848995"/>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22</xdr:col>
      <xdr:colOff>0</xdr:colOff>
      <xdr:row>0</xdr:row>
      <xdr:rowOff>0</xdr:rowOff>
    </xdr:from>
    <xdr:to>
      <xdr:col>29</xdr:col>
      <xdr:colOff>276225</xdr:colOff>
      <xdr:row>4</xdr:row>
      <xdr:rowOff>114209</xdr:rowOff>
    </xdr:to>
    <xdr:pic>
      <xdr:nvPicPr>
        <xdr:cNvPr id="5" name="Imagen 4">
          <a:extLst>
            <a:ext uri="{FF2B5EF4-FFF2-40B4-BE49-F238E27FC236}">
              <a16:creationId xmlns:a16="http://schemas.microsoft.com/office/drawing/2014/main" xmlns="" id="{00000000-0008-0000-0A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77607" y="0"/>
          <a:ext cx="6848475" cy="848995"/>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22</xdr:col>
      <xdr:colOff>0</xdr:colOff>
      <xdr:row>0</xdr:row>
      <xdr:rowOff>0</xdr:rowOff>
    </xdr:from>
    <xdr:to>
      <xdr:col>29</xdr:col>
      <xdr:colOff>330063</xdr:colOff>
      <xdr:row>4</xdr:row>
      <xdr:rowOff>128408</xdr:rowOff>
    </xdr:to>
    <xdr:pic>
      <xdr:nvPicPr>
        <xdr:cNvPr id="7" name="Imagen 6">
          <a:extLst>
            <a:ext uri="{FF2B5EF4-FFF2-40B4-BE49-F238E27FC236}">
              <a16:creationId xmlns:a16="http://schemas.microsoft.com/office/drawing/2014/main" xmlns="" id="{00000000-0008-0000-0B00-00000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47435" y="0"/>
          <a:ext cx="6848475" cy="848995"/>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22</xdr:col>
      <xdr:colOff>0</xdr:colOff>
      <xdr:row>0</xdr:row>
      <xdr:rowOff>0</xdr:rowOff>
    </xdr:from>
    <xdr:to>
      <xdr:col>29</xdr:col>
      <xdr:colOff>330653</xdr:colOff>
      <xdr:row>4</xdr:row>
      <xdr:rowOff>114209</xdr:rowOff>
    </xdr:to>
    <xdr:pic>
      <xdr:nvPicPr>
        <xdr:cNvPr id="5" name="Imagen 4">
          <a:extLst>
            <a:ext uri="{FF2B5EF4-FFF2-40B4-BE49-F238E27FC236}">
              <a16:creationId xmlns:a16="http://schemas.microsoft.com/office/drawing/2014/main" xmlns="" id="{00000000-0008-0000-0C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0" y="0"/>
          <a:ext cx="6848475" cy="848995"/>
        </a:xfrm>
        <a:prstGeom prst="rect">
          <a:avLst/>
        </a:prstGeom>
        <a:noFill/>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22</xdr:col>
      <xdr:colOff>0</xdr:colOff>
      <xdr:row>0</xdr:row>
      <xdr:rowOff>0</xdr:rowOff>
    </xdr:from>
    <xdr:to>
      <xdr:col>29</xdr:col>
      <xdr:colOff>344260</xdr:colOff>
      <xdr:row>4</xdr:row>
      <xdr:rowOff>134620</xdr:rowOff>
    </xdr:to>
    <xdr:pic>
      <xdr:nvPicPr>
        <xdr:cNvPr id="6" name="Imagen 5">
          <a:extLst>
            <a:ext uri="{FF2B5EF4-FFF2-40B4-BE49-F238E27FC236}">
              <a16:creationId xmlns:a16="http://schemas.microsoft.com/office/drawing/2014/main" xmlns="" id="{00000000-0008-0000-0E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0" y="0"/>
          <a:ext cx="6848475" cy="848995"/>
        </a:xfrm>
        <a:prstGeom prst="rect">
          <a:avLst/>
        </a:prstGeom>
        <a:noFill/>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22</xdr:col>
      <xdr:colOff>0</xdr:colOff>
      <xdr:row>0</xdr:row>
      <xdr:rowOff>0</xdr:rowOff>
    </xdr:from>
    <xdr:to>
      <xdr:col>29</xdr:col>
      <xdr:colOff>317047</xdr:colOff>
      <xdr:row>4</xdr:row>
      <xdr:rowOff>114209</xdr:rowOff>
    </xdr:to>
    <xdr:pic>
      <xdr:nvPicPr>
        <xdr:cNvPr id="5" name="Imagen 4">
          <a:extLst>
            <a:ext uri="{FF2B5EF4-FFF2-40B4-BE49-F238E27FC236}">
              <a16:creationId xmlns:a16="http://schemas.microsoft.com/office/drawing/2014/main" xmlns="" id="{00000000-0008-0000-0F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682357" y="0"/>
          <a:ext cx="6848475" cy="848995"/>
        </a:xfrm>
        <a:prstGeom prst="rect">
          <a:avLst/>
        </a:prstGeom>
        <a:noFill/>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22</xdr:col>
      <xdr:colOff>0</xdr:colOff>
      <xdr:row>0</xdr:row>
      <xdr:rowOff>0</xdr:rowOff>
    </xdr:from>
    <xdr:to>
      <xdr:col>29</xdr:col>
      <xdr:colOff>344260</xdr:colOff>
      <xdr:row>4</xdr:row>
      <xdr:rowOff>114209</xdr:rowOff>
    </xdr:to>
    <xdr:pic>
      <xdr:nvPicPr>
        <xdr:cNvPr id="6" name="Imagen 5">
          <a:extLst>
            <a:ext uri="{FF2B5EF4-FFF2-40B4-BE49-F238E27FC236}">
              <a16:creationId xmlns:a16="http://schemas.microsoft.com/office/drawing/2014/main" xmlns="" id="{00000000-0008-0000-10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668750" y="0"/>
          <a:ext cx="6848475" cy="848995"/>
        </a:xfrm>
        <a:prstGeom prst="rect">
          <a:avLst/>
        </a:prstGeom>
        <a:noFill/>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22</xdr:col>
      <xdr:colOff>0</xdr:colOff>
      <xdr:row>0</xdr:row>
      <xdr:rowOff>0</xdr:rowOff>
    </xdr:from>
    <xdr:to>
      <xdr:col>29</xdr:col>
      <xdr:colOff>344261</xdr:colOff>
      <xdr:row>4</xdr:row>
      <xdr:rowOff>114209</xdr:rowOff>
    </xdr:to>
    <xdr:pic>
      <xdr:nvPicPr>
        <xdr:cNvPr id="6" name="Imagen 5">
          <a:extLst>
            <a:ext uri="{FF2B5EF4-FFF2-40B4-BE49-F238E27FC236}">
              <a16:creationId xmlns:a16="http://schemas.microsoft.com/office/drawing/2014/main" xmlns="" id="{00000000-0008-0000-11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3000" y="0"/>
          <a:ext cx="6848475" cy="848995"/>
        </a:xfrm>
        <a:prstGeom prst="rect">
          <a:avLst/>
        </a:prstGeom>
        <a:noFill/>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13</xdr:col>
      <xdr:colOff>0</xdr:colOff>
      <xdr:row>0</xdr:row>
      <xdr:rowOff>0</xdr:rowOff>
    </xdr:from>
    <xdr:to>
      <xdr:col>20</xdr:col>
      <xdr:colOff>281828</xdr:colOff>
      <xdr:row>4</xdr:row>
      <xdr:rowOff>34078</xdr:rowOff>
    </xdr:to>
    <xdr:pic>
      <xdr:nvPicPr>
        <xdr:cNvPr id="6" name="Imagen 5">
          <a:extLst>
            <a:ext uri="{FF2B5EF4-FFF2-40B4-BE49-F238E27FC236}">
              <a16:creationId xmlns:a16="http://schemas.microsoft.com/office/drawing/2014/main" xmlns="" id="{00000000-0008-0000-12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38857" y="0"/>
          <a:ext cx="6848475" cy="84899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276225</xdr:colOff>
      <xdr:row>0</xdr:row>
      <xdr:rowOff>0</xdr:rowOff>
    </xdr:from>
    <xdr:to>
      <xdr:col>8</xdr:col>
      <xdr:colOff>885825</xdr:colOff>
      <xdr:row>0</xdr:row>
      <xdr:rowOff>848995</xdr:rowOff>
    </xdr:to>
    <xdr:pic>
      <xdr:nvPicPr>
        <xdr:cNvPr id="8" name="Imagen 7">
          <a:extLst>
            <a:ext uri="{FF2B5EF4-FFF2-40B4-BE49-F238E27FC236}">
              <a16:creationId xmlns:a16="http://schemas.microsoft.com/office/drawing/2014/main" xmlns="" id="{00000000-0008-0000-01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33675" y="0"/>
          <a:ext cx="6848475" cy="848995"/>
        </a:xfrm>
        <a:prstGeom prst="rect">
          <a:avLst/>
        </a:prstGeom>
        <a:noFill/>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13</xdr:col>
      <xdr:colOff>0</xdr:colOff>
      <xdr:row>0</xdr:row>
      <xdr:rowOff>0</xdr:rowOff>
    </xdr:from>
    <xdr:to>
      <xdr:col>20</xdr:col>
      <xdr:colOff>281828</xdr:colOff>
      <xdr:row>4</xdr:row>
      <xdr:rowOff>34078</xdr:rowOff>
    </xdr:to>
    <xdr:pic>
      <xdr:nvPicPr>
        <xdr:cNvPr id="2" name="Imagen 1">
          <a:extLst>
            <a:ext uri="{FF2B5EF4-FFF2-40B4-BE49-F238E27FC236}">
              <a16:creationId xmlns:a16="http://schemas.microsoft.com/office/drawing/2014/main" xmlns="" id="{247070E2-4906-45B3-9E22-BE88EC3BBA4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68150" y="0"/>
          <a:ext cx="6848475" cy="848995"/>
        </a:xfrm>
        <a:prstGeom prst="rect">
          <a:avLst/>
        </a:prstGeom>
        <a:noFill/>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13</xdr:col>
      <xdr:colOff>0</xdr:colOff>
      <xdr:row>0</xdr:row>
      <xdr:rowOff>0</xdr:rowOff>
    </xdr:from>
    <xdr:to>
      <xdr:col>21</xdr:col>
      <xdr:colOff>300877</xdr:colOff>
      <xdr:row>4</xdr:row>
      <xdr:rowOff>29845</xdr:rowOff>
    </xdr:to>
    <xdr:pic>
      <xdr:nvPicPr>
        <xdr:cNvPr id="7" name="Imagen 6">
          <a:extLst>
            <a:ext uri="{FF2B5EF4-FFF2-40B4-BE49-F238E27FC236}">
              <a16:creationId xmlns:a16="http://schemas.microsoft.com/office/drawing/2014/main" xmlns="" id="{00000000-0008-0000-1300-00000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72825" y="0"/>
          <a:ext cx="6848475" cy="848995"/>
        </a:xfrm>
        <a:prstGeom prst="rect">
          <a:avLst/>
        </a:prstGeom>
        <a:noFill/>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13</xdr:col>
      <xdr:colOff>0</xdr:colOff>
      <xdr:row>0</xdr:row>
      <xdr:rowOff>0</xdr:rowOff>
    </xdr:from>
    <xdr:to>
      <xdr:col>21</xdr:col>
      <xdr:colOff>300877</xdr:colOff>
      <xdr:row>4</xdr:row>
      <xdr:rowOff>29845</xdr:rowOff>
    </xdr:to>
    <xdr:pic>
      <xdr:nvPicPr>
        <xdr:cNvPr id="2" name="Imagen 1">
          <a:extLst>
            <a:ext uri="{FF2B5EF4-FFF2-40B4-BE49-F238E27FC236}">
              <a16:creationId xmlns:a16="http://schemas.microsoft.com/office/drawing/2014/main" xmlns="" id="{6BE1AD9D-1E54-4CD0-936E-8917EA71125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72825" y="0"/>
          <a:ext cx="6848475" cy="848995"/>
        </a:xfrm>
        <a:prstGeom prst="rect">
          <a:avLst/>
        </a:prstGeom>
        <a:noFill/>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13</xdr:col>
      <xdr:colOff>0</xdr:colOff>
      <xdr:row>0</xdr:row>
      <xdr:rowOff>0</xdr:rowOff>
    </xdr:from>
    <xdr:to>
      <xdr:col>21</xdr:col>
      <xdr:colOff>205627</xdr:colOff>
      <xdr:row>4</xdr:row>
      <xdr:rowOff>29845</xdr:rowOff>
    </xdr:to>
    <xdr:pic>
      <xdr:nvPicPr>
        <xdr:cNvPr id="6" name="Imagen 5">
          <a:extLst>
            <a:ext uri="{FF2B5EF4-FFF2-40B4-BE49-F238E27FC236}">
              <a16:creationId xmlns:a16="http://schemas.microsoft.com/office/drawing/2014/main" xmlns="" id="{00000000-0008-0000-14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72825" y="0"/>
          <a:ext cx="6848475" cy="848995"/>
        </a:xfrm>
        <a:prstGeom prst="rect">
          <a:avLst/>
        </a:prstGeom>
        <a:noFill/>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13</xdr:col>
      <xdr:colOff>0</xdr:colOff>
      <xdr:row>0</xdr:row>
      <xdr:rowOff>0</xdr:rowOff>
    </xdr:from>
    <xdr:to>
      <xdr:col>21</xdr:col>
      <xdr:colOff>304239</xdr:colOff>
      <xdr:row>4</xdr:row>
      <xdr:rowOff>19760</xdr:rowOff>
    </xdr:to>
    <xdr:pic>
      <xdr:nvPicPr>
        <xdr:cNvPr id="7" name="Imagen 6">
          <a:extLst>
            <a:ext uri="{FF2B5EF4-FFF2-40B4-BE49-F238E27FC236}">
              <a16:creationId xmlns:a16="http://schemas.microsoft.com/office/drawing/2014/main" xmlns="" id="{00000000-0008-0000-1500-00000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83471" y="0"/>
          <a:ext cx="6848475" cy="848995"/>
        </a:xfrm>
        <a:prstGeom prst="rect">
          <a:avLst/>
        </a:prstGeom>
        <a:noFill/>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13</xdr:col>
      <xdr:colOff>0</xdr:colOff>
      <xdr:row>0</xdr:row>
      <xdr:rowOff>0</xdr:rowOff>
    </xdr:from>
    <xdr:to>
      <xdr:col>21</xdr:col>
      <xdr:colOff>295434</xdr:colOff>
      <xdr:row>4</xdr:row>
      <xdr:rowOff>32566</xdr:rowOff>
    </xdr:to>
    <xdr:pic>
      <xdr:nvPicPr>
        <xdr:cNvPr id="7" name="Imagen 6">
          <a:extLst>
            <a:ext uri="{FF2B5EF4-FFF2-40B4-BE49-F238E27FC236}">
              <a16:creationId xmlns:a16="http://schemas.microsoft.com/office/drawing/2014/main" xmlns="" id="{00000000-0008-0000-1600-00000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12286" y="0"/>
          <a:ext cx="6848475" cy="848995"/>
        </a:xfrm>
        <a:prstGeom prst="rect">
          <a:avLst/>
        </a:prstGeom>
        <a:noFill/>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13</xdr:col>
      <xdr:colOff>0</xdr:colOff>
      <xdr:row>0</xdr:row>
      <xdr:rowOff>0</xdr:rowOff>
    </xdr:from>
    <xdr:to>
      <xdr:col>21</xdr:col>
      <xdr:colOff>358668</xdr:colOff>
      <xdr:row>4</xdr:row>
      <xdr:rowOff>32566</xdr:rowOff>
    </xdr:to>
    <xdr:pic>
      <xdr:nvPicPr>
        <xdr:cNvPr id="7" name="Imagen 6">
          <a:extLst>
            <a:ext uri="{FF2B5EF4-FFF2-40B4-BE49-F238E27FC236}">
              <a16:creationId xmlns:a16="http://schemas.microsoft.com/office/drawing/2014/main" xmlns="" id="{00000000-0008-0000-1700-00000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12286" y="0"/>
          <a:ext cx="6848475" cy="848995"/>
        </a:xfrm>
        <a:prstGeom prst="rect">
          <a:avLst/>
        </a:prstGeom>
        <a:noFill/>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13</xdr:col>
      <xdr:colOff>0</xdr:colOff>
      <xdr:row>0</xdr:row>
      <xdr:rowOff>0</xdr:rowOff>
    </xdr:from>
    <xdr:to>
      <xdr:col>21</xdr:col>
      <xdr:colOff>358668</xdr:colOff>
      <xdr:row>4</xdr:row>
      <xdr:rowOff>32566</xdr:rowOff>
    </xdr:to>
    <xdr:pic>
      <xdr:nvPicPr>
        <xdr:cNvPr id="6" name="Imagen 5">
          <a:extLst>
            <a:ext uri="{FF2B5EF4-FFF2-40B4-BE49-F238E27FC236}">
              <a16:creationId xmlns:a16="http://schemas.microsoft.com/office/drawing/2014/main" xmlns="" id="{00000000-0008-0000-18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12286" y="0"/>
          <a:ext cx="6848475" cy="848995"/>
        </a:xfrm>
        <a:prstGeom prst="rect">
          <a:avLst/>
        </a:prstGeom>
        <a:noFill/>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13</xdr:col>
      <xdr:colOff>0</xdr:colOff>
      <xdr:row>0</xdr:row>
      <xdr:rowOff>0</xdr:rowOff>
    </xdr:from>
    <xdr:to>
      <xdr:col>21</xdr:col>
      <xdr:colOff>295434</xdr:colOff>
      <xdr:row>4</xdr:row>
      <xdr:rowOff>32566</xdr:rowOff>
    </xdr:to>
    <xdr:pic>
      <xdr:nvPicPr>
        <xdr:cNvPr id="7" name="Imagen 6">
          <a:extLst>
            <a:ext uri="{FF2B5EF4-FFF2-40B4-BE49-F238E27FC236}">
              <a16:creationId xmlns:a16="http://schemas.microsoft.com/office/drawing/2014/main" xmlns="" id="{00000000-0008-0000-1900-00000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12286" y="0"/>
          <a:ext cx="6848475" cy="848995"/>
        </a:xfrm>
        <a:prstGeom prst="rect">
          <a:avLst/>
        </a:prstGeom>
        <a:noFill/>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13</xdr:col>
      <xdr:colOff>0</xdr:colOff>
      <xdr:row>0</xdr:row>
      <xdr:rowOff>0</xdr:rowOff>
    </xdr:from>
    <xdr:to>
      <xdr:col>21</xdr:col>
      <xdr:colOff>351864</xdr:colOff>
      <xdr:row>4</xdr:row>
      <xdr:rowOff>29845</xdr:rowOff>
    </xdr:to>
    <xdr:pic>
      <xdr:nvPicPr>
        <xdr:cNvPr id="7" name="Imagen 6">
          <a:extLst>
            <a:ext uri="{FF2B5EF4-FFF2-40B4-BE49-F238E27FC236}">
              <a16:creationId xmlns:a16="http://schemas.microsoft.com/office/drawing/2014/main" xmlns="" id="{00000000-0008-0000-1A00-00000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72825" y="0"/>
          <a:ext cx="6848475" cy="84899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489857</xdr:colOff>
      <xdr:row>0</xdr:row>
      <xdr:rowOff>0</xdr:rowOff>
    </xdr:from>
    <xdr:to>
      <xdr:col>11</xdr:col>
      <xdr:colOff>711653</xdr:colOff>
      <xdr:row>1</xdr:row>
      <xdr:rowOff>73388</xdr:rowOff>
    </xdr:to>
    <xdr:pic>
      <xdr:nvPicPr>
        <xdr:cNvPr id="10" name="Imagen 9">
          <a:extLst>
            <a:ext uri="{FF2B5EF4-FFF2-40B4-BE49-F238E27FC236}">
              <a16:creationId xmlns:a16="http://schemas.microsoft.com/office/drawing/2014/main" xmlns="" id="{00000000-0008-0000-02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29107" y="0"/>
          <a:ext cx="6848475" cy="848995"/>
        </a:xfrm>
        <a:prstGeom prst="rect">
          <a:avLst/>
        </a:prstGeom>
        <a:noFill/>
      </xdr:spPr>
    </xdr:pic>
    <xdr:clientData/>
  </xdr:twoCellAnchor>
  <xdr:twoCellAnchor editAs="oneCell">
    <xdr:from>
      <xdr:col>2</xdr:col>
      <xdr:colOff>95250</xdr:colOff>
      <xdr:row>0</xdr:row>
      <xdr:rowOff>0</xdr:rowOff>
    </xdr:from>
    <xdr:to>
      <xdr:col>5</xdr:col>
      <xdr:colOff>725261</xdr:colOff>
      <xdr:row>1</xdr:row>
      <xdr:rowOff>73388</xdr:rowOff>
    </xdr:to>
    <xdr:pic>
      <xdr:nvPicPr>
        <xdr:cNvPr id="13" name="Imagen 12">
          <a:extLst>
            <a:ext uri="{FF2B5EF4-FFF2-40B4-BE49-F238E27FC236}">
              <a16:creationId xmlns:a16="http://schemas.microsoft.com/office/drawing/2014/main" xmlns="" id="{00000000-0008-0000-0200-00000D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1357" y="0"/>
          <a:ext cx="6848475" cy="848995"/>
        </a:xfrm>
        <a:prstGeom prst="rect">
          <a:avLst/>
        </a:prstGeom>
        <a:noFill/>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13</xdr:col>
      <xdr:colOff>0</xdr:colOff>
      <xdr:row>0</xdr:row>
      <xdr:rowOff>0</xdr:rowOff>
    </xdr:from>
    <xdr:to>
      <xdr:col>21</xdr:col>
      <xdr:colOff>349063</xdr:colOff>
      <xdr:row>4</xdr:row>
      <xdr:rowOff>19760</xdr:rowOff>
    </xdr:to>
    <xdr:pic>
      <xdr:nvPicPr>
        <xdr:cNvPr id="7" name="Imagen 6">
          <a:extLst>
            <a:ext uri="{FF2B5EF4-FFF2-40B4-BE49-F238E27FC236}">
              <a16:creationId xmlns:a16="http://schemas.microsoft.com/office/drawing/2014/main" xmlns="" id="{00000000-0008-0000-1B00-00000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83471" y="0"/>
          <a:ext cx="6848475" cy="848995"/>
        </a:xfrm>
        <a:prstGeom prst="rect">
          <a:avLst/>
        </a:prstGeom>
        <a:noFill/>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13</xdr:col>
      <xdr:colOff>0</xdr:colOff>
      <xdr:row>0</xdr:row>
      <xdr:rowOff>0</xdr:rowOff>
    </xdr:from>
    <xdr:to>
      <xdr:col>21</xdr:col>
      <xdr:colOff>358668</xdr:colOff>
      <xdr:row>4</xdr:row>
      <xdr:rowOff>32566</xdr:rowOff>
    </xdr:to>
    <xdr:pic>
      <xdr:nvPicPr>
        <xdr:cNvPr id="6" name="Imagen 5">
          <a:extLst>
            <a:ext uri="{FF2B5EF4-FFF2-40B4-BE49-F238E27FC236}">
              <a16:creationId xmlns:a16="http://schemas.microsoft.com/office/drawing/2014/main" xmlns="" id="{00000000-0008-0000-1C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12286" y="0"/>
          <a:ext cx="6848475" cy="848995"/>
        </a:xfrm>
        <a:prstGeom prst="rect">
          <a:avLst/>
        </a:prstGeom>
        <a:noFill/>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13</xdr:col>
      <xdr:colOff>0</xdr:colOff>
      <xdr:row>0</xdr:row>
      <xdr:rowOff>0</xdr:rowOff>
    </xdr:from>
    <xdr:to>
      <xdr:col>21</xdr:col>
      <xdr:colOff>358668</xdr:colOff>
      <xdr:row>4</xdr:row>
      <xdr:rowOff>32566</xdr:rowOff>
    </xdr:to>
    <xdr:pic>
      <xdr:nvPicPr>
        <xdr:cNvPr id="7" name="Imagen 6">
          <a:extLst>
            <a:ext uri="{FF2B5EF4-FFF2-40B4-BE49-F238E27FC236}">
              <a16:creationId xmlns:a16="http://schemas.microsoft.com/office/drawing/2014/main" xmlns="" id="{00000000-0008-0000-1D00-00000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12286" y="0"/>
          <a:ext cx="6848475" cy="848995"/>
        </a:xfrm>
        <a:prstGeom prst="rect">
          <a:avLst/>
        </a:prstGeom>
        <a:noFill/>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13</xdr:col>
      <xdr:colOff>0</xdr:colOff>
      <xdr:row>0</xdr:row>
      <xdr:rowOff>0</xdr:rowOff>
    </xdr:from>
    <xdr:to>
      <xdr:col>21</xdr:col>
      <xdr:colOff>304239</xdr:colOff>
      <xdr:row>4</xdr:row>
      <xdr:rowOff>19760</xdr:rowOff>
    </xdr:to>
    <xdr:pic>
      <xdr:nvPicPr>
        <xdr:cNvPr id="7" name="Imagen 6">
          <a:extLst>
            <a:ext uri="{FF2B5EF4-FFF2-40B4-BE49-F238E27FC236}">
              <a16:creationId xmlns:a16="http://schemas.microsoft.com/office/drawing/2014/main" xmlns="" id="{00000000-0008-0000-1E00-00000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83471" y="0"/>
          <a:ext cx="6848475" cy="848995"/>
        </a:xfrm>
        <a:prstGeom prst="rect">
          <a:avLst/>
        </a:prstGeom>
        <a:noFill/>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11</xdr:col>
      <xdr:colOff>0</xdr:colOff>
      <xdr:row>0</xdr:row>
      <xdr:rowOff>0</xdr:rowOff>
    </xdr:from>
    <xdr:to>
      <xdr:col>11</xdr:col>
      <xdr:colOff>6848475</xdr:colOff>
      <xdr:row>3</xdr:row>
      <xdr:rowOff>19137</xdr:rowOff>
    </xdr:to>
    <xdr:pic>
      <xdr:nvPicPr>
        <xdr:cNvPr id="6" name="Imagen 5">
          <a:extLst>
            <a:ext uri="{FF2B5EF4-FFF2-40B4-BE49-F238E27FC236}">
              <a16:creationId xmlns:a16="http://schemas.microsoft.com/office/drawing/2014/main" xmlns="" id="{00000000-0008-0000-21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3412" y="0"/>
          <a:ext cx="6848475" cy="848995"/>
        </a:xfrm>
        <a:prstGeom prst="rect">
          <a:avLst/>
        </a:prstGeom>
        <a:noFill/>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503464</xdr:colOff>
      <xdr:row>0</xdr:row>
      <xdr:rowOff>108858</xdr:rowOff>
    </xdr:from>
    <xdr:to>
      <xdr:col>8</xdr:col>
      <xdr:colOff>1174296</xdr:colOff>
      <xdr:row>1</xdr:row>
      <xdr:rowOff>767353</xdr:rowOff>
    </xdr:to>
    <xdr:pic>
      <xdr:nvPicPr>
        <xdr:cNvPr id="6" name="Imagen 5">
          <a:extLst>
            <a:ext uri="{FF2B5EF4-FFF2-40B4-BE49-F238E27FC236}">
              <a16:creationId xmlns:a16="http://schemas.microsoft.com/office/drawing/2014/main" xmlns="" id="{00000000-0008-0000-22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9071" y="108858"/>
          <a:ext cx="6848475" cy="848995"/>
        </a:xfrm>
        <a:prstGeom prst="rect">
          <a:avLst/>
        </a:prstGeom>
        <a:noFill/>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333375</xdr:colOff>
      <xdr:row>0</xdr:row>
      <xdr:rowOff>0</xdr:rowOff>
    </xdr:from>
    <xdr:to>
      <xdr:col>7</xdr:col>
      <xdr:colOff>1019175</xdr:colOff>
      <xdr:row>0</xdr:row>
      <xdr:rowOff>848995</xdr:rowOff>
    </xdr:to>
    <xdr:pic>
      <xdr:nvPicPr>
        <xdr:cNvPr id="6" name="Imagen 5">
          <a:extLst>
            <a:ext uri="{FF2B5EF4-FFF2-40B4-BE49-F238E27FC236}">
              <a16:creationId xmlns:a16="http://schemas.microsoft.com/office/drawing/2014/main" xmlns="" id="{00000000-0008-0000-23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6848475" cy="84899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22</xdr:col>
      <xdr:colOff>0</xdr:colOff>
      <xdr:row>0</xdr:row>
      <xdr:rowOff>0</xdr:rowOff>
    </xdr:from>
    <xdr:to>
      <xdr:col>29</xdr:col>
      <xdr:colOff>357868</xdr:colOff>
      <xdr:row>4</xdr:row>
      <xdr:rowOff>134620</xdr:rowOff>
    </xdr:to>
    <xdr:pic>
      <xdr:nvPicPr>
        <xdr:cNvPr id="5" name="Imagen 4">
          <a:extLst>
            <a:ext uri="{FF2B5EF4-FFF2-40B4-BE49-F238E27FC236}">
              <a16:creationId xmlns:a16="http://schemas.microsoft.com/office/drawing/2014/main" xmlns="" id="{00000000-0008-0000-0D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644938" y="0"/>
          <a:ext cx="6848475" cy="84899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22</xdr:col>
      <xdr:colOff>0</xdr:colOff>
      <xdr:row>0</xdr:row>
      <xdr:rowOff>0</xdr:rowOff>
    </xdr:from>
    <xdr:to>
      <xdr:col>28</xdr:col>
      <xdr:colOff>2648816</xdr:colOff>
      <xdr:row>3</xdr:row>
      <xdr:rowOff>173586</xdr:rowOff>
    </xdr:to>
    <xdr:pic>
      <xdr:nvPicPr>
        <xdr:cNvPr id="6" name="Imagen 5">
          <a:extLst>
            <a:ext uri="{FF2B5EF4-FFF2-40B4-BE49-F238E27FC236}">
              <a16:creationId xmlns:a16="http://schemas.microsoft.com/office/drawing/2014/main" xmlns="" id="{00000000-0008-0000-03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31591" y="0"/>
          <a:ext cx="6848475" cy="848995"/>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22</xdr:col>
      <xdr:colOff>0</xdr:colOff>
      <xdr:row>0</xdr:row>
      <xdr:rowOff>0</xdr:rowOff>
    </xdr:from>
    <xdr:to>
      <xdr:col>29</xdr:col>
      <xdr:colOff>137679</xdr:colOff>
      <xdr:row>4</xdr:row>
      <xdr:rowOff>104313</xdr:rowOff>
    </xdr:to>
    <xdr:pic>
      <xdr:nvPicPr>
        <xdr:cNvPr id="6" name="Imagen 5">
          <a:extLst>
            <a:ext uri="{FF2B5EF4-FFF2-40B4-BE49-F238E27FC236}">
              <a16:creationId xmlns:a16="http://schemas.microsoft.com/office/drawing/2014/main" xmlns="" id="{00000000-0008-0000-04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31045" y="0"/>
          <a:ext cx="6848475" cy="848995"/>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22</xdr:col>
      <xdr:colOff>0</xdr:colOff>
      <xdr:row>0</xdr:row>
      <xdr:rowOff>0</xdr:rowOff>
    </xdr:from>
    <xdr:to>
      <xdr:col>29</xdr:col>
      <xdr:colOff>591591</xdr:colOff>
      <xdr:row>4</xdr:row>
      <xdr:rowOff>120613</xdr:rowOff>
    </xdr:to>
    <xdr:pic>
      <xdr:nvPicPr>
        <xdr:cNvPr id="5" name="Imagen 4">
          <a:extLst>
            <a:ext uri="{FF2B5EF4-FFF2-40B4-BE49-F238E27FC236}">
              <a16:creationId xmlns:a16="http://schemas.microsoft.com/office/drawing/2014/main" xmlns="" id="{00000000-0008-0000-05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651941" y="0"/>
          <a:ext cx="6848475" cy="848995"/>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22</xdr:col>
      <xdr:colOff>0</xdr:colOff>
      <xdr:row>0</xdr:row>
      <xdr:rowOff>0</xdr:rowOff>
    </xdr:from>
    <xdr:to>
      <xdr:col>29</xdr:col>
      <xdr:colOff>288649</xdr:colOff>
      <xdr:row>4</xdr:row>
      <xdr:rowOff>128408</xdr:rowOff>
    </xdr:to>
    <xdr:pic>
      <xdr:nvPicPr>
        <xdr:cNvPr id="6" name="Imagen 5">
          <a:extLst>
            <a:ext uri="{FF2B5EF4-FFF2-40B4-BE49-F238E27FC236}">
              <a16:creationId xmlns:a16="http://schemas.microsoft.com/office/drawing/2014/main" xmlns="" id="{00000000-0008-0000-06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30870" y="0"/>
          <a:ext cx="6848475" cy="848995"/>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22</xdr:col>
      <xdr:colOff>0</xdr:colOff>
      <xdr:row>0</xdr:row>
      <xdr:rowOff>0</xdr:rowOff>
    </xdr:from>
    <xdr:to>
      <xdr:col>29</xdr:col>
      <xdr:colOff>371475</xdr:colOff>
      <xdr:row>4</xdr:row>
      <xdr:rowOff>114209</xdr:rowOff>
    </xdr:to>
    <xdr:pic>
      <xdr:nvPicPr>
        <xdr:cNvPr id="6" name="Imagen 5">
          <a:extLst>
            <a:ext uri="{FF2B5EF4-FFF2-40B4-BE49-F238E27FC236}">
              <a16:creationId xmlns:a16="http://schemas.microsoft.com/office/drawing/2014/main" xmlns="" id="{00000000-0008-0000-07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940893" y="0"/>
          <a:ext cx="6848475" cy="848995"/>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8.xml"/><Relationship Id="rId1" Type="http://schemas.openxmlformats.org/officeDocument/2006/relationships/printerSettings" Target="../printerSettings/printerSettings6.bin"/><Relationship Id="rId4"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1.xml"/><Relationship Id="rId1" Type="http://schemas.openxmlformats.org/officeDocument/2006/relationships/printerSettings" Target="../printerSettings/printerSettings7.bin"/><Relationship Id="rId4" Type="http://schemas.openxmlformats.org/officeDocument/2006/relationships/comments" Target="../comments19.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2.xml"/><Relationship Id="rId1" Type="http://schemas.openxmlformats.org/officeDocument/2006/relationships/printerSettings" Target="../printerSettings/printerSettings8.bin"/><Relationship Id="rId4" Type="http://schemas.openxmlformats.org/officeDocument/2006/relationships/comments" Target="../comments20.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5.xml"/><Relationship Id="rId1" Type="http://schemas.openxmlformats.org/officeDocument/2006/relationships/printerSettings" Target="../printerSettings/printerSettings9.bin"/><Relationship Id="rId4" Type="http://schemas.openxmlformats.org/officeDocument/2006/relationships/comments" Target="../comments23.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1.vml"/><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4.xml"/><Relationship Id="rId1" Type="http://schemas.openxmlformats.org/officeDocument/2006/relationships/printerSettings" Target="../printerSettings/printerSettings10.bin"/><Relationship Id="rId4" Type="http://schemas.openxmlformats.org/officeDocument/2006/relationships/comments" Target="../comments32.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1.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8"/>
  </sheetPr>
  <dimension ref="A1:E58"/>
  <sheetViews>
    <sheetView workbookViewId="0">
      <selection activeCell="B4" sqref="B4:D4"/>
    </sheetView>
  </sheetViews>
  <sheetFormatPr baseColWidth="10" defaultRowHeight="14.5" x14ac:dyDescent="0.35"/>
  <cols>
    <col min="2" max="2" width="15.453125" customWidth="1"/>
    <col min="3" max="3" width="29.1796875" customWidth="1"/>
    <col min="4" max="4" width="22.26953125" customWidth="1"/>
    <col min="5" max="5" width="18.54296875" customWidth="1"/>
  </cols>
  <sheetData>
    <row r="1" spans="1:5" ht="68.25" customHeight="1" x14ac:dyDescent="0.35">
      <c r="A1" s="349"/>
      <c r="B1" s="349"/>
      <c r="C1" s="349"/>
      <c r="D1" s="349"/>
      <c r="E1" s="349"/>
    </row>
    <row r="2" spans="1:5" ht="62.25" customHeight="1" x14ac:dyDescent="0.35">
      <c r="A2" s="351" t="s">
        <v>0</v>
      </c>
      <c r="B2" s="350" t="s">
        <v>1</v>
      </c>
      <c r="C2" s="350"/>
      <c r="D2" s="350"/>
    </row>
    <row r="3" spans="1:5" ht="64.5" customHeight="1" x14ac:dyDescent="0.35">
      <c r="A3" s="351"/>
      <c r="B3" s="350" t="s">
        <v>2</v>
      </c>
      <c r="C3" s="350"/>
      <c r="D3" s="350"/>
    </row>
    <row r="4" spans="1:5" ht="60.75" customHeight="1" x14ac:dyDescent="0.35">
      <c r="A4" s="351"/>
      <c r="B4" s="350" t="s">
        <v>3</v>
      </c>
      <c r="C4" s="350"/>
      <c r="D4" s="350"/>
    </row>
    <row r="5" spans="1:5" ht="60.75" customHeight="1" x14ac:dyDescent="0.35">
      <c r="A5" s="351"/>
      <c r="B5" s="350" t="s">
        <v>4</v>
      </c>
      <c r="C5" s="350"/>
      <c r="D5" s="350"/>
    </row>
    <row r="6" spans="1:5" ht="39.75" customHeight="1" x14ac:dyDescent="0.35">
      <c r="A6" s="351"/>
      <c r="B6" s="350" t="s">
        <v>5</v>
      </c>
      <c r="C6" s="350"/>
      <c r="D6" s="350"/>
    </row>
    <row r="7" spans="1:5" ht="46.5" customHeight="1" x14ac:dyDescent="0.35">
      <c r="A7" s="351"/>
      <c r="B7" s="350" t="s">
        <v>6</v>
      </c>
      <c r="C7" s="350"/>
      <c r="D7" s="350"/>
    </row>
    <row r="8" spans="1:5" ht="46.5" customHeight="1" x14ac:dyDescent="0.35">
      <c r="A8" s="351"/>
      <c r="B8" s="350" t="s">
        <v>7</v>
      </c>
      <c r="C8" s="350"/>
      <c r="D8" s="350"/>
    </row>
    <row r="10" spans="1:5" s="63" customFormat="1" x14ac:dyDescent="0.35"/>
    <row r="11" spans="1:5" s="63" customFormat="1" x14ac:dyDescent="0.35"/>
    <row r="12" spans="1:5" s="63" customFormat="1" x14ac:dyDescent="0.35"/>
    <row r="13" spans="1:5" s="63" customFormat="1" x14ac:dyDescent="0.35"/>
    <row r="14" spans="1:5" s="63" customFormat="1" x14ac:dyDescent="0.35"/>
    <row r="15" spans="1:5" s="63" customFormat="1" x14ac:dyDescent="0.35"/>
    <row r="16" spans="1:5" s="63" customFormat="1" x14ac:dyDescent="0.35"/>
    <row r="17" s="63" customFormat="1" x14ac:dyDescent="0.35"/>
    <row r="18" s="63" customFormat="1" x14ac:dyDescent="0.35"/>
    <row r="19" s="63" customFormat="1" x14ac:dyDescent="0.35"/>
    <row r="20" s="63" customFormat="1" x14ac:dyDescent="0.35"/>
    <row r="21" s="63" customFormat="1" x14ac:dyDescent="0.35"/>
    <row r="22" s="63" customFormat="1" x14ac:dyDescent="0.35"/>
    <row r="23" s="63" customFormat="1" x14ac:dyDescent="0.35"/>
    <row r="24" s="63" customFormat="1" x14ac:dyDescent="0.35"/>
    <row r="25" s="63" customFormat="1" x14ac:dyDescent="0.35"/>
    <row r="26" s="63" customFormat="1" x14ac:dyDescent="0.35"/>
    <row r="27" s="63" customFormat="1" x14ac:dyDescent="0.35"/>
    <row r="28" s="63" customFormat="1" x14ac:dyDescent="0.35"/>
    <row r="29" s="63" customFormat="1" x14ac:dyDescent="0.35"/>
    <row r="30" s="63" customFormat="1" x14ac:dyDescent="0.35"/>
    <row r="31" s="63" customFormat="1" x14ac:dyDescent="0.35"/>
    <row r="32" s="63" customFormat="1" x14ac:dyDescent="0.35"/>
    <row r="33" s="63" customFormat="1" x14ac:dyDescent="0.35"/>
    <row r="34" s="63" customFormat="1" x14ac:dyDescent="0.35"/>
    <row r="35" s="63" customFormat="1" x14ac:dyDescent="0.35"/>
    <row r="36" s="63" customFormat="1" x14ac:dyDescent="0.35"/>
    <row r="37" s="63" customFormat="1" x14ac:dyDescent="0.35"/>
    <row r="38" s="63" customFormat="1" x14ac:dyDescent="0.35"/>
    <row r="39" s="63" customFormat="1" x14ac:dyDescent="0.35"/>
    <row r="40" s="63" customFormat="1" x14ac:dyDescent="0.35"/>
    <row r="41" s="63" customFormat="1" x14ac:dyDescent="0.35"/>
    <row r="42" s="63" customFormat="1" x14ac:dyDescent="0.35"/>
    <row r="43" s="63" customFormat="1" x14ac:dyDescent="0.35"/>
    <row r="44" s="63" customFormat="1" x14ac:dyDescent="0.35"/>
    <row r="45" s="63" customFormat="1" x14ac:dyDescent="0.35"/>
    <row r="46" s="63" customFormat="1" x14ac:dyDescent="0.35"/>
    <row r="47" s="63" customFormat="1" x14ac:dyDescent="0.35"/>
    <row r="48" s="63" customFormat="1" x14ac:dyDescent="0.35"/>
    <row r="49" s="63" customFormat="1" x14ac:dyDescent="0.35"/>
    <row r="50" s="63" customFormat="1" x14ac:dyDescent="0.35"/>
    <row r="51" s="63" customFormat="1" x14ac:dyDescent="0.35"/>
    <row r="52" s="63" customFormat="1" x14ac:dyDescent="0.35"/>
    <row r="53" s="63" customFormat="1" x14ac:dyDescent="0.35"/>
    <row r="54" s="63" customFormat="1" x14ac:dyDescent="0.35"/>
    <row r="55" s="63" customFormat="1" x14ac:dyDescent="0.35"/>
    <row r="56" s="63" customFormat="1" x14ac:dyDescent="0.35"/>
    <row r="57" s="63" customFormat="1" x14ac:dyDescent="0.35"/>
    <row r="58" s="63" customFormat="1" x14ac:dyDescent="0.35"/>
  </sheetData>
  <sheetProtection selectLockedCells="1" selectUnlockedCells="1"/>
  <mergeCells count="9">
    <mergeCell ref="A1:E1"/>
    <mergeCell ref="B6:D6"/>
    <mergeCell ref="B7:D7"/>
    <mergeCell ref="B8:D8"/>
    <mergeCell ref="B2:D2"/>
    <mergeCell ref="B3:D3"/>
    <mergeCell ref="B4:D4"/>
    <mergeCell ref="B5:D5"/>
    <mergeCell ref="A2:A8"/>
  </mergeCells>
  <phoneticPr fontId="30" type="noConversion"/>
  <pageMargins left="0.7" right="0.7" top="0.75" bottom="0.75" header="0.51180555555555551" footer="0.51180555555555551"/>
  <pageSetup paperSize="9" firstPageNumber="0" orientation="portrait" horizontalDpi="300" verticalDpi="300"/>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9"/>
    <pageSetUpPr fitToPage="1"/>
  </sheetPr>
  <dimension ref="A1:AG84"/>
  <sheetViews>
    <sheetView topLeftCell="D27" zoomScale="70" zoomScaleNormal="70" workbookViewId="0">
      <selection activeCell="AC19" sqref="AC19"/>
    </sheetView>
  </sheetViews>
  <sheetFormatPr baseColWidth="10" defaultRowHeight="14.5" x14ac:dyDescent="0.35"/>
  <cols>
    <col min="1" max="1" width="7.81640625" customWidth="1"/>
    <col min="3" max="3" width="35.81640625" customWidth="1"/>
    <col min="4" max="4" width="13" customWidth="1"/>
    <col min="6" max="6" width="7.81640625" customWidth="1"/>
    <col min="7" max="7" width="8.26953125" customWidth="1"/>
    <col min="8" max="8" width="6.54296875" customWidth="1"/>
    <col min="9" max="9" width="6.7265625" customWidth="1"/>
    <col min="10" max="10" width="10.453125" customWidth="1"/>
    <col min="11" max="11" width="8.453125" customWidth="1"/>
    <col min="12" max="12" width="13.54296875" customWidth="1"/>
    <col min="13" max="13" width="10.7265625" customWidth="1"/>
    <col min="15" max="15" width="12.81640625" customWidth="1"/>
    <col min="16" max="16" width="12.26953125" customWidth="1"/>
    <col min="17" max="17" width="12.453125" customWidth="1"/>
    <col min="18" max="18" width="14.26953125" customWidth="1"/>
    <col min="19" max="19" width="14.453125" customWidth="1"/>
    <col min="20" max="20" width="12.54296875" bestFit="1" customWidth="1"/>
    <col min="21" max="21" width="0.1796875" customWidth="1"/>
    <col min="23" max="23" width="12.81640625" customWidth="1"/>
    <col min="24" max="24" width="12.81640625" hidden="1" customWidth="1"/>
    <col min="25" max="25" width="12.7265625" customWidth="1"/>
    <col min="28" max="28" width="14" customWidth="1"/>
    <col min="29" max="29" width="35.7265625" customWidth="1"/>
  </cols>
  <sheetData>
    <row r="1" spans="1:33" ht="15.5" x14ac:dyDescent="0.35">
      <c r="A1" s="5"/>
      <c r="B1" s="37"/>
      <c r="C1" s="37"/>
      <c r="D1" s="37"/>
      <c r="E1" s="37"/>
      <c r="F1" s="37"/>
      <c r="G1" s="37"/>
      <c r="H1" s="37"/>
      <c r="I1" s="37"/>
      <c r="J1" s="37"/>
      <c r="K1" s="37"/>
      <c r="L1" s="37"/>
      <c r="M1" s="37"/>
      <c r="N1" s="37"/>
      <c r="O1" s="407" t="s">
        <v>8</v>
      </c>
      <c r="P1" s="407"/>
      <c r="Q1" s="407"/>
      <c r="R1" s="400" t="str">
        <f>RESUMEN!D2</f>
        <v/>
      </c>
      <c r="S1" s="400"/>
      <c r="T1" s="37"/>
      <c r="U1" s="37"/>
      <c r="V1" s="37"/>
      <c r="W1" s="37"/>
      <c r="X1" s="37"/>
      <c r="Y1" s="37"/>
      <c r="Z1" s="37"/>
      <c r="AA1" s="37"/>
      <c r="AB1" s="37"/>
      <c r="AC1" s="37"/>
      <c r="AD1" s="37"/>
    </row>
    <row r="2" spans="1:33" ht="15.75" customHeight="1" x14ac:dyDescent="0.35">
      <c r="A2" s="402"/>
      <c r="B2" s="415" t="s">
        <v>274</v>
      </c>
      <c r="C2" s="415"/>
      <c r="D2" s="415"/>
      <c r="E2" s="403" t="str">
        <f>'SS-SMI'!E3</f>
        <v>2024</v>
      </c>
      <c r="F2" s="403"/>
      <c r="G2" s="430" t="s">
        <v>58</v>
      </c>
      <c r="H2" s="430"/>
      <c r="I2" s="432" t="str">
        <f>IF(RESUMEN!D3="","",RESUMEN!D3)</f>
        <v/>
      </c>
      <c r="J2" s="432"/>
      <c r="K2" s="432"/>
      <c r="L2" s="432"/>
      <c r="M2" s="432"/>
      <c r="N2" s="432"/>
      <c r="O2" s="141"/>
      <c r="P2" s="401" t="s">
        <v>59</v>
      </c>
      <c r="Q2" s="401"/>
      <c r="R2" s="143">
        <f>'SS-SMI'!D9</f>
        <v>2024</v>
      </c>
      <c r="S2" s="143">
        <f>'SS-SMI'!E9</f>
        <v>2025</v>
      </c>
      <c r="T2" s="143">
        <f>'SS-SMI'!F9</f>
        <v>2026</v>
      </c>
      <c r="U2" s="37"/>
      <c r="V2" s="37"/>
      <c r="W2" s="37"/>
      <c r="X2" s="37"/>
      <c r="Y2" s="37"/>
      <c r="Z2" s="37"/>
      <c r="AA2" s="37"/>
      <c r="AB2" s="37"/>
      <c r="AC2" s="37"/>
      <c r="AD2" s="37"/>
    </row>
    <row r="3" spans="1:33" ht="10.5" customHeight="1" x14ac:dyDescent="0.35">
      <c r="A3" s="402"/>
      <c r="B3" s="39"/>
      <c r="C3" s="410"/>
      <c r="D3" s="410"/>
      <c r="E3" s="39"/>
      <c r="F3" s="40"/>
      <c r="G3" s="430"/>
      <c r="H3" s="430"/>
      <c r="I3" s="432"/>
      <c r="J3" s="432"/>
      <c r="K3" s="432"/>
      <c r="L3" s="432"/>
      <c r="M3" s="432"/>
      <c r="N3" s="432"/>
      <c r="O3" s="414" t="s">
        <v>16</v>
      </c>
      <c r="P3" s="412"/>
      <c r="Q3" s="413"/>
      <c r="R3" s="144">
        <f>'SS-SMI'!D11</f>
        <v>53.61</v>
      </c>
      <c r="S3" s="144">
        <f>'SS-SMI'!E11</f>
        <v>55.97</v>
      </c>
      <c r="T3" s="144">
        <f>'SS-SMI'!F11</f>
        <v>0</v>
      </c>
      <c r="U3" s="37"/>
      <c r="V3" s="37"/>
      <c r="W3" s="37"/>
      <c r="X3" s="37"/>
      <c r="Y3" s="37"/>
      <c r="Z3" s="37"/>
      <c r="AA3" s="37"/>
      <c r="AB3" s="37"/>
      <c r="AC3" s="37"/>
      <c r="AD3" s="37"/>
    </row>
    <row r="4" spans="1:33" x14ac:dyDescent="0.35">
      <c r="A4" s="402"/>
      <c r="B4" s="39"/>
      <c r="C4" s="39"/>
      <c r="D4" s="411"/>
      <c r="E4" s="411"/>
      <c r="F4" s="411"/>
      <c r="G4" s="430"/>
      <c r="H4" s="430"/>
      <c r="I4" s="432"/>
      <c r="J4" s="432"/>
      <c r="K4" s="432"/>
      <c r="L4" s="432"/>
      <c r="M4" s="432"/>
      <c r="N4" s="432"/>
      <c r="O4" s="414" t="s">
        <v>20</v>
      </c>
      <c r="P4" s="412"/>
      <c r="Q4" s="413"/>
      <c r="R4" s="144">
        <f>'SS-SMI'!D12</f>
        <v>72.77</v>
      </c>
      <c r="S4" s="144">
        <f>'SS-SMI'!E12</f>
        <v>75.959999999999994</v>
      </c>
      <c r="T4" s="144">
        <f>'SS-SMI'!F12</f>
        <v>0</v>
      </c>
      <c r="U4" s="37"/>
      <c r="V4" s="37"/>
      <c r="W4" s="37"/>
      <c r="X4" s="37"/>
      <c r="Y4" s="37"/>
      <c r="Z4" s="37"/>
      <c r="AA4" s="37"/>
      <c r="AB4" s="37"/>
      <c r="AC4" s="37"/>
      <c r="AD4" s="37"/>
    </row>
    <row r="5" spans="1:33" ht="15.75" customHeight="1" x14ac:dyDescent="0.35">
      <c r="A5" s="402"/>
      <c r="B5" s="39"/>
      <c r="C5" s="39"/>
      <c r="D5" s="411"/>
      <c r="E5" s="411"/>
      <c r="F5" s="411"/>
      <c r="G5" s="41"/>
      <c r="H5" s="42"/>
      <c r="I5" s="43"/>
      <c r="J5" s="43"/>
      <c r="K5" s="43"/>
      <c r="L5" s="43"/>
      <c r="M5" s="43"/>
      <c r="N5" s="43"/>
      <c r="O5" s="414" t="s">
        <v>22</v>
      </c>
      <c r="P5" s="412"/>
      <c r="Q5" s="413"/>
      <c r="R5" s="144">
        <f>'SS-SMI'!D13</f>
        <v>4.07</v>
      </c>
      <c r="S5" s="144">
        <f>'SS-SMI'!E13</f>
        <v>4.25</v>
      </c>
      <c r="T5" s="144">
        <f>'SS-SMI'!F13</f>
        <v>0</v>
      </c>
      <c r="U5" s="37"/>
      <c r="V5" s="37"/>
      <c r="W5" s="37"/>
      <c r="X5" s="37"/>
      <c r="Y5" s="37"/>
      <c r="Z5" s="44"/>
      <c r="AA5" s="44"/>
      <c r="AB5" s="37"/>
      <c r="AC5" s="37"/>
      <c r="AD5" s="37"/>
    </row>
    <row r="6" spans="1:33" ht="15.75" customHeight="1" x14ac:dyDescent="0.35">
      <c r="A6" s="402"/>
      <c r="B6" s="46"/>
      <c r="C6" s="408" t="s">
        <v>60</v>
      </c>
      <c r="D6" s="408"/>
      <c r="E6" s="408"/>
      <c r="F6" s="409" t="str">
        <f>IF(RESUMEN!D4="","",RESUMEN!D4)</f>
        <v/>
      </c>
      <c r="G6" s="409"/>
      <c r="H6" s="43"/>
      <c r="I6" s="43"/>
      <c r="J6" s="43"/>
      <c r="K6" s="43"/>
      <c r="L6" s="43"/>
      <c r="M6" s="43"/>
      <c r="N6" s="43"/>
      <c r="O6" s="414" t="s">
        <v>24</v>
      </c>
      <c r="P6" s="412"/>
      <c r="Q6" s="413"/>
      <c r="R6" s="144">
        <f>'SS-SMI'!D14</f>
        <v>2</v>
      </c>
      <c r="S6" s="144">
        <f>'SS-SMI'!E14</f>
        <v>2.09</v>
      </c>
      <c r="T6" s="144">
        <f>'SS-SMI'!F14</f>
        <v>0</v>
      </c>
      <c r="U6" s="421"/>
      <c r="V6" s="421"/>
      <c r="W6" s="421"/>
      <c r="X6" s="421"/>
      <c r="Y6" s="421"/>
      <c r="Z6" s="47"/>
      <c r="AA6" s="47"/>
      <c r="AB6" s="37"/>
      <c r="AC6" s="37"/>
      <c r="AD6" s="37"/>
    </row>
    <row r="7" spans="1:33" ht="15.75" customHeight="1" x14ac:dyDescent="0.35">
      <c r="A7" s="402"/>
      <c r="B7" s="408" t="s">
        <v>61</v>
      </c>
      <c r="C7" s="408"/>
      <c r="D7" s="408"/>
      <c r="E7" s="408"/>
      <c r="F7" s="409" t="str">
        <f>IF(RESUMEN!D5="","",RESUMEN!D5)</f>
        <v/>
      </c>
      <c r="G7" s="409"/>
      <c r="H7" s="43"/>
      <c r="I7" s="43"/>
      <c r="J7" s="43"/>
      <c r="K7" s="43"/>
      <c r="L7" s="43"/>
      <c r="M7" s="43"/>
      <c r="N7" s="43"/>
      <c r="O7" s="422" t="s">
        <v>26</v>
      </c>
      <c r="P7" s="423"/>
      <c r="Q7" s="424"/>
      <c r="R7" s="144">
        <f>'SS-SMI'!D15</f>
        <v>3.82</v>
      </c>
      <c r="S7" s="144">
        <f>'SS-SMI'!E15</f>
        <v>3.99</v>
      </c>
      <c r="T7" s="144">
        <f>'SS-SMI'!F15</f>
        <v>0</v>
      </c>
      <c r="U7" s="428" t="s">
        <v>62</v>
      </c>
      <c r="V7" s="428"/>
      <c r="W7" s="428"/>
      <c r="X7" s="428"/>
      <c r="Y7" s="428"/>
      <c r="Z7" s="417">
        <f>'SS-SMI'!D24</f>
        <v>421</v>
      </c>
      <c r="AA7" s="417">
        <f>'SS-SMI'!E22</f>
        <v>39.466666666666669</v>
      </c>
      <c r="AB7" s="37"/>
      <c r="AC7" s="37"/>
      <c r="AD7" s="37"/>
    </row>
    <row r="8" spans="1:33" x14ac:dyDescent="0.35">
      <c r="A8" s="402"/>
      <c r="B8" s="418"/>
      <c r="C8" s="418"/>
      <c r="D8" s="418"/>
      <c r="E8" s="418"/>
      <c r="F8" s="43"/>
      <c r="G8" s="43"/>
      <c r="H8" s="43"/>
      <c r="I8" s="48"/>
      <c r="J8" s="48"/>
      <c r="K8" s="48"/>
      <c r="L8" s="48"/>
      <c r="M8" s="48"/>
      <c r="N8" s="48"/>
      <c r="O8" s="425"/>
      <c r="P8" s="426"/>
      <c r="Q8" s="427"/>
      <c r="R8" s="144">
        <f>'SS-SMI'!D16</f>
        <v>3.56</v>
      </c>
      <c r="S8" s="144">
        <f>'SS-SMI'!E16</f>
        <v>3.72</v>
      </c>
      <c r="T8" s="144">
        <f>'SS-SMI'!F16</f>
        <v>0</v>
      </c>
      <c r="U8" s="49"/>
      <c r="V8" s="49"/>
      <c r="W8" s="49"/>
      <c r="X8" s="49"/>
      <c r="Y8" s="49"/>
      <c r="Z8" s="37"/>
      <c r="AA8" s="37"/>
      <c r="AB8" s="37"/>
      <c r="AC8" s="37"/>
      <c r="AD8" s="37"/>
    </row>
    <row r="9" spans="1:33" x14ac:dyDescent="0.35">
      <c r="A9" s="402"/>
      <c r="B9" s="128"/>
      <c r="C9" s="128"/>
      <c r="D9" s="128"/>
      <c r="E9" s="128"/>
      <c r="F9" s="43"/>
      <c r="G9" s="43"/>
      <c r="H9" s="43"/>
      <c r="I9" s="48"/>
      <c r="J9" s="48"/>
      <c r="K9" s="48"/>
      <c r="L9" s="48"/>
      <c r="M9" s="48"/>
      <c r="N9" s="48"/>
      <c r="O9" s="414" t="s">
        <v>245</v>
      </c>
      <c r="P9" s="412"/>
      <c r="Q9" s="413"/>
      <c r="R9" s="144">
        <f>'SS-SMI'!D17</f>
        <v>7.6726459999999985</v>
      </c>
      <c r="S9" s="144">
        <f>'SS-SMI'!E17</f>
        <v>9.2540399999999998</v>
      </c>
      <c r="T9" s="144">
        <f>'SS-SMI'!F17</f>
        <v>0</v>
      </c>
      <c r="U9" s="49"/>
      <c r="V9" s="49"/>
      <c r="W9" s="49"/>
      <c r="X9" s="49"/>
      <c r="Y9" s="49"/>
      <c r="Z9" s="37"/>
      <c r="AA9" s="37"/>
      <c r="AB9" s="37"/>
      <c r="AC9" s="37"/>
      <c r="AD9" s="37"/>
    </row>
    <row r="10" spans="1:33" x14ac:dyDescent="0.35">
      <c r="A10" s="402"/>
      <c r="B10" s="37"/>
      <c r="C10" s="37"/>
      <c r="D10" s="37"/>
      <c r="E10" s="37"/>
      <c r="F10" s="43"/>
      <c r="G10" s="43"/>
      <c r="H10" s="43"/>
      <c r="I10" s="48"/>
      <c r="J10" s="48"/>
      <c r="K10" s="48"/>
      <c r="L10" s="48"/>
      <c r="M10" s="48"/>
      <c r="N10" s="48"/>
      <c r="O10" s="401" t="s">
        <v>246</v>
      </c>
      <c r="P10" s="401"/>
      <c r="Q10" s="401"/>
      <c r="R10" s="50">
        <f>'SS-SMI'!D18</f>
        <v>147.50264599999997</v>
      </c>
      <c r="S10" s="50">
        <f>'SS-SMI'!E18</f>
        <v>155.23404000000002</v>
      </c>
      <c r="T10" s="50">
        <f>'SS-SMI'!F18</f>
        <v>0</v>
      </c>
      <c r="U10" s="37"/>
      <c r="V10" s="37"/>
      <c r="W10" s="37"/>
      <c r="X10" s="37"/>
      <c r="Y10" s="37"/>
      <c r="Z10" s="37"/>
      <c r="AA10" s="37"/>
      <c r="AB10" s="37"/>
      <c r="AC10" s="37"/>
      <c r="AD10" s="37"/>
    </row>
    <row r="11" spans="1:33" x14ac:dyDescent="0.35">
      <c r="A11" s="402"/>
      <c r="B11" s="37"/>
      <c r="C11" s="37"/>
      <c r="D11" s="37"/>
      <c r="E11" s="51"/>
      <c r="F11" s="43"/>
      <c r="G11" s="43"/>
      <c r="H11" s="43"/>
      <c r="I11" s="52"/>
      <c r="J11" s="52"/>
      <c r="K11" s="52"/>
      <c r="L11" s="52"/>
      <c r="M11" s="52"/>
      <c r="N11" s="52"/>
      <c r="O11" s="401" t="s">
        <v>63</v>
      </c>
      <c r="P11" s="401"/>
      <c r="Q11" s="401"/>
      <c r="R11" s="142">
        <f>'SS-SMI'!D22</f>
        <v>37.799999999999997</v>
      </c>
      <c r="S11" s="142">
        <f>'SS-SMI'!E22</f>
        <v>39.466666666666669</v>
      </c>
      <c r="T11" s="142">
        <f>'SS-SMI'!F22</f>
        <v>0</v>
      </c>
      <c r="U11" s="37"/>
      <c r="V11" s="37"/>
      <c r="W11" s="37"/>
      <c r="X11" s="37"/>
      <c r="Y11" s="37"/>
      <c r="Z11" s="37"/>
      <c r="AA11" s="37"/>
      <c r="AB11" s="53"/>
      <c r="AC11" s="37"/>
      <c r="AD11" s="37"/>
    </row>
    <row r="12" spans="1:33" x14ac:dyDescent="0.35">
      <c r="A12" s="402"/>
      <c r="B12" s="37"/>
      <c r="C12" s="37"/>
      <c r="D12" s="37"/>
      <c r="E12" s="37"/>
      <c r="F12" s="37"/>
      <c r="G12" s="37"/>
      <c r="H12" s="43"/>
      <c r="I12" s="43"/>
      <c r="J12" s="43"/>
      <c r="K12" s="43"/>
      <c r="L12" s="43"/>
      <c r="M12" s="43"/>
      <c r="N12" s="43"/>
      <c r="O12" s="141"/>
      <c r="P12" s="401" t="s">
        <v>64</v>
      </c>
      <c r="Q12" s="401"/>
      <c r="R12" s="145">
        <f>'SS-SMI'!D21</f>
        <v>1134</v>
      </c>
      <c r="S12" s="145">
        <f>'SS-SMI'!E21</f>
        <v>1184</v>
      </c>
      <c r="T12" s="145">
        <f>'SS-SMI'!F21</f>
        <v>0</v>
      </c>
      <c r="U12" s="37"/>
      <c r="V12" s="37"/>
      <c r="W12" s="37"/>
      <c r="X12" s="37"/>
      <c r="Y12" s="37"/>
      <c r="Z12" s="37"/>
      <c r="AA12" s="37"/>
      <c r="AB12" s="37"/>
      <c r="AC12" s="37"/>
      <c r="AD12" s="37"/>
    </row>
    <row r="13" spans="1:33" ht="15" customHeight="1" x14ac:dyDescent="0.35">
      <c r="A13" s="360"/>
      <c r="B13" s="37"/>
      <c r="C13" s="37"/>
      <c r="D13" s="37"/>
      <c r="E13" s="37"/>
      <c r="F13" s="419" t="s">
        <v>65</v>
      </c>
      <c r="G13" s="419"/>
      <c r="H13" s="54"/>
      <c r="I13" s="420" t="s">
        <v>66</v>
      </c>
      <c r="J13" s="420"/>
      <c r="K13" s="420"/>
      <c r="L13" s="54"/>
      <c r="M13" s="43"/>
      <c r="N13" s="43"/>
      <c r="O13" s="42"/>
      <c r="P13" s="42"/>
      <c r="Q13" s="42"/>
      <c r="R13" s="42"/>
      <c r="S13" s="37"/>
      <c r="T13" s="37"/>
      <c r="U13" s="37"/>
      <c r="V13" s="37"/>
      <c r="W13" s="416" t="s">
        <v>67</v>
      </c>
      <c r="X13" s="416"/>
      <c r="Y13" s="416"/>
      <c r="Z13" s="37"/>
      <c r="AA13" s="37"/>
      <c r="AB13" s="37"/>
      <c r="AC13" s="37"/>
      <c r="AD13" s="37"/>
    </row>
    <row r="14" spans="1:33" ht="73.5" customHeight="1" x14ac:dyDescent="0.35">
      <c r="A14" s="326" t="s">
        <v>68</v>
      </c>
      <c r="B14" s="326" t="s">
        <v>41</v>
      </c>
      <c r="C14" s="326" t="s">
        <v>69</v>
      </c>
      <c r="D14" s="326" t="s">
        <v>70</v>
      </c>
      <c r="E14" s="326" t="s">
        <v>71</v>
      </c>
      <c r="F14" s="326" t="s">
        <v>72</v>
      </c>
      <c r="G14" s="326" t="s">
        <v>73</v>
      </c>
      <c r="H14" s="326" t="s">
        <v>13</v>
      </c>
      <c r="I14" s="326" t="s">
        <v>74</v>
      </c>
      <c r="J14" s="326" t="s">
        <v>75</v>
      </c>
      <c r="K14" s="326" t="s">
        <v>76</v>
      </c>
      <c r="L14" s="326" t="s">
        <v>226</v>
      </c>
      <c r="M14" s="326" t="s">
        <v>78</v>
      </c>
      <c r="N14" s="326" t="s">
        <v>79</v>
      </c>
      <c r="O14" s="326" t="s">
        <v>80</v>
      </c>
      <c r="P14" s="326" t="s">
        <v>81</v>
      </c>
      <c r="Q14" s="326" t="s">
        <v>82</v>
      </c>
      <c r="R14" s="326" t="s">
        <v>83</v>
      </c>
      <c r="S14" s="326" t="s">
        <v>84</v>
      </c>
      <c r="T14" s="326" t="s">
        <v>85</v>
      </c>
      <c r="U14" s="326" t="s">
        <v>86</v>
      </c>
      <c r="V14" s="326" t="s">
        <v>87</v>
      </c>
      <c r="W14" s="326" t="s">
        <v>88</v>
      </c>
      <c r="X14" s="326" t="s">
        <v>89</v>
      </c>
      <c r="Y14" s="326" t="s">
        <v>90</v>
      </c>
      <c r="Z14" s="326" t="s">
        <v>91</v>
      </c>
      <c r="AA14" s="326" t="s">
        <v>92</v>
      </c>
      <c r="AB14" s="326" t="s">
        <v>93</v>
      </c>
      <c r="AC14" s="326" t="s">
        <v>94</v>
      </c>
      <c r="AD14" s="326" t="s">
        <v>45</v>
      </c>
    </row>
    <row r="15" spans="1:33" ht="20.149999999999999" customHeight="1" x14ac:dyDescent="0.35">
      <c r="A15" s="327">
        <v>1</v>
      </c>
      <c r="B15" s="328" t="str">
        <f>IF(RESUMEN!B9="","",RESUMEN!B9)</f>
        <v/>
      </c>
      <c r="C15" s="329" t="str">
        <f>IF(RESUMEN!C9="","",RESUMEN!C9)</f>
        <v/>
      </c>
      <c r="D15" s="328" t="str">
        <f>IF(RESUMEN!D9="","",RESUMEN!D9)</f>
        <v/>
      </c>
      <c r="E15" s="330"/>
      <c r="F15" s="331">
        <f>IF(G15&gt;E15, "error",E15-G15)</f>
        <v>0</v>
      </c>
      <c r="G15" s="330"/>
      <c r="H15" s="330"/>
      <c r="I15" s="332">
        <f>IF(H15=$R$2,'SS-SMI'!$H$22,IF(H15=$S$2,'SS-SMI'!$I$22,IF(H15=$T$2,'SS-SMI'!$J$22,0)))</f>
        <v>0</v>
      </c>
      <c r="J15" s="332">
        <f>SUM(I15*E15)</f>
        <v>0</v>
      </c>
      <c r="K15" s="332">
        <f t="shared" ref="K15:K83" si="0">SUM(J15*14/12)</f>
        <v>0</v>
      </c>
      <c r="L15" s="333"/>
      <c r="M15" s="333"/>
      <c r="N15" s="333"/>
      <c r="O15" s="332">
        <f t="shared" ref="O15:O46" si="1">SUM(L15)</f>
        <v>0</v>
      </c>
      <c r="P15" s="332">
        <f t="shared" ref="P15:P46" si="2">SUM(O15-N15)</f>
        <v>0</v>
      </c>
      <c r="Q15" s="332">
        <f>IF(E15="",0,IF(H15=$R$2,$R$10*F15/E15,IF(H15=$S$2,$S$10*F15/E15,IF(H15=$T$2,$T$10*F15/E15,0))))</f>
        <v>0</v>
      </c>
      <c r="R15" s="334">
        <f>IF(E15="",0,IF(H15=$R$2,$R$10*G15/E15,IF(H15=$S$2,$S$10*G15/E15,IF(H15=$T$2,$T$10*G15/E15,0))))</f>
        <v>0</v>
      </c>
      <c r="S15" s="335">
        <v>0</v>
      </c>
      <c r="T15" s="335">
        <v>0</v>
      </c>
      <c r="U15" s="335"/>
      <c r="V15" s="336">
        <f t="shared" ref="V15:V83" si="3">SUM(O15+Q15+R15-S15-T15)</f>
        <v>0</v>
      </c>
      <c r="W15" s="336">
        <f>P15+Q15+R15-S15-T15</f>
        <v>0</v>
      </c>
      <c r="X15" s="333"/>
      <c r="Y15" s="337">
        <f>IF(X15&lt;&gt;0,SUM((P15-S15-T15+R15+Q15)+X15),W15)</f>
        <v>0</v>
      </c>
      <c r="Z15" s="338"/>
      <c r="AA15" s="339"/>
      <c r="AB15" s="340"/>
      <c r="AC15" s="339"/>
      <c r="AD15" s="341">
        <f>IF((Y15&gt;V15),0,(V15-Y15))</f>
        <v>0</v>
      </c>
      <c r="AG15" s="55" t="s">
        <v>95</v>
      </c>
    </row>
    <row r="16" spans="1:33" ht="20.149999999999999" customHeight="1" x14ac:dyDescent="0.35">
      <c r="A16" s="327">
        <f>SUM(A15+1)</f>
        <v>2</v>
      </c>
      <c r="B16" s="328" t="str">
        <f>IF(RESUMEN!B10="","",RESUMEN!B10)</f>
        <v/>
      </c>
      <c r="C16" s="329" t="str">
        <f>IF(RESUMEN!C10="","",RESUMEN!C10)</f>
        <v/>
      </c>
      <c r="D16" s="328" t="str">
        <f>IF(RESUMEN!D10="","",RESUMEN!D10)</f>
        <v/>
      </c>
      <c r="E16" s="330"/>
      <c r="F16" s="331">
        <f t="shared" ref="F16:F83" si="4">IF(G16&gt;E16, "error",E16-G16)</f>
        <v>0</v>
      </c>
      <c r="G16" s="330"/>
      <c r="H16" s="330"/>
      <c r="I16" s="332">
        <f>IF(H16=$R$2,'SS-SMI'!$H$22,IF(H16=$S$2,'SS-SMI'!$I$22,IF(H16=$T$2,'SS-SMI'!$J$22,0)))</f>
        <v>0</v>
      </c>
      <c r="J16" s="332">
        <f t="shared" ref="J16:J83" si="5">SUM(I16*E16)</f>
        <v>0</v>
      </c>
      <c r="K16" s="332">
        <f t="shared" si="0"/>
        <v>0</v>
      </c>
      <c r="L16" s="333"/>
      <c r="M16" s="333"/>
      <c r="N16" s="333"/>
      <c r="O16" s="332">
        <f t="shared" si="1"/>
        <v>0</v>
      </c>
      <c r="P16" s="332">
        <f t="shared" si="2"/>
        <v>0</v>
      </c>
      <c r="Q16" s="332">
        <f t="shared" ref="Q16:Q83" si="6">IF(E16="",0,IF(H16=$R$2,$R$10*F16/E16,IF(H16=$S$2,$S$10*F16/E16,IF(H16=$T$2,$T$10*F16/E16,0))))</f>
        <v>0</v>
      </c>
      <c r="R16" s="334">
        <f t="shared" ref="R16:R83" si="7">IF(E16="",0,IF(H16=$R$2,$R$10*G16/E16,IF(H16=$S$2,$S$10*G16/E16,IF(H16=$T$2,$T$10*G16/E16,0))))</f>
        <v>0</v>
      </c>
      <c r="S16" s="335">
        <v>0</v>
      </c>
      <c r="T16" s="335">
        <v>0</v>
      </c>
      <c r="U16" s="335"/>
      <c r="V16" s="336">
        <f t="shared" si="3"/>
        <v>0</v>
      </c>
      <c r="W16" s="336">
        <f t="shared" ref="W16:W83" si="8">P16+Q16+R16-S16-T16</f>
        <v>0</v>
      </c>
      <c r="X16" s="333"/>
      <c r="Y16" s="337">
        <f t="shared" ref="Y16:Y83" si="9">IF(X16&lt;&gt;0,SUM((P16-S16-T16+R16+Q16)+X16),W16)</f>
        <v>0</v>
      </c>
      <c r="Z16" s="338"/>
      <c r="AA16" s="339"/>
      <c r="AB16" s="340"/>
      <c r="AC16" s="339"/>
      <c r="AD16" s="341">
        <f t="shared" ref="AD16:AD83" si="10">IF((Y16&gt;V16),0,(V16-Y16))</f>
        <v>0</v>
      </c>
      <c r="AG16" s="55" t="s">
        <v>96</v>
      </c>
    </row>
    <row r="17" spans="1:33" ht="20.149999999999999" customHeight="1" x14ac:dyDescent="0.35">
      <c r="A17" s="327">
        <f t="shared" ref="A17:A83" si="11">SUM(A16+1)</f>
        <v>3</v>
      </c>
      <c r="B17" s="328" t="str">
        <f>IF(RESUMEN!B11="","",RESUMEN!B11)</f>
        <v/>
      </c>
      <c r="C17" s="329" t="str">
        <f>IF(RESUMEN!C11="","",RESUMEN!C11)</f>
        <v/>
      </c>
      <c r="D17" s="328" t="str">
        <f>IF(RESUMEN!D11="","",RESUMEN!D11)</f>
        <v/>
      </c>
      <c r="E17" s="330"/>
      <c r="F17" s="331">
        <f t="shared" si="4"/>
        <v>0</v>
      </c>
      <c r="G17" s="330"/>
      <c r="H17" s="330"/>
      <c r="I17" s="332">
        <f>IF(H17=$R$2,'SS-SMI'!$H$22,IF(H17=$S$2,'SS-SMI'!$I$22,IF(H17=$T$2,'SS-SMI'!$J$22,0)))</f>
        <v>0</v>
      </c>
      <c r="J17" s="332">
        <f t="shared" si="5"/>
        <v>0</v>
      </c>
      <c r="K17" s="332">
        <f t="shared" si="0"/>
        <v>0</v>
      </c>
      <c r="L17" s="333"/>
      <c r="M17" s="333"/>
      <c r="N17" s="333"/>
      <c r="O17" s="332">
        <f t="shared" si="1"/>
        <v>0</v>
      </c>
      <c r="P17" s="332">
        <f t="shared" si="2"/>
        <v>0</v>
      </c>
      <c r="Q17" s="332">
        <f t="shared" si="6"/>
        <v>0</v>
      </c>
      <c r="R17" s="334">
        <f t="shared" si="7"/>
        <v>0</v>
      </c>
      <c r="S17" s="335">
        <v>0</v>
      </c>
      <c r="T17" s="335">
        <v>0</v>
      </c>
      <c r="U17" s="335"/>
      <c r="V17" s="336">
        <f t="shared" si="3"/>
        <v>0</v>
      </c>
      <c r="W17" s="336">
        <f t="shared" si="8"/>
        <v>0</v>
      </c>
      <c r="X17" s="333"/>
      <c r="Y17" s="337">
        <f t="shared" si="9"/>
        <v>0</v>
      </c>
      <c r="Z17" s="338"/>
      <c r="AA17" s="339"/>
      <c r="AB17" s="340"/>
      <c r="AC17" s="339"/>
      <c r="AD17" s="341">
        <f t="shared" si="10"/>
        <v>0</v>
      </c>
      <c r="AG17" s="55" t="s">
        <v>97</v>
      </c>
    </row>
    <row r="18" spans="1:33" ht="20.149999999999999" customHeight="1" x14ac:dyDescent="0.35">
      <c r="A18" s="327">
        <f t="shared" si="11"/>
        <v>4</v>
      </c>
      <c r="B18" s="328" t="str">
        <f>IF(RESUMEN!B12="","",RESUMEN!B12)</f>
        <v/>
      </c>
      <c r="C18" s="329" t="str">
        <f>IF(RESUMEN!C12="","",RESUMEN!C12)</f>
        <v/>
      </c>
      <c r="D18" s="328" t="str">
        <f>IF(RESUMEN!D12="","",RESUMEN!D12)</f>
        <v/>
      </c>
      <c r="E18" s="330"/>
      <c r="F18" s="331">
        <f t="shared" si="4"/>
        <v>0</v>
      </c>
      <c r="G18" s="330"/>
      <c r="H18" s="330"/>
      <c r="I18" s="332">
        <f>IF(H18=$R$2,'SS-SMI'!$H$22,IF(H18=$S$2,'SS-SMI'!$I$22,IF(H18=$T$2,'SS-SMI'!$J$22,0)))</f>
        <v>0</v>
      </c>
      <c r="J18" s="332">
        <f t="shared" si="5"/>
        <v>0</v>
      </c>
      <c r="K18" s="332">
        <f t="shared" si="0"/>
        <v>0</v>
      </c>
      <c r="L18" s="333"/>
      <c r="M18" s="333"/>
      <c r="N18" s="333"/>
      <c r="O18" s="332">
        <f t="shared" si="1"/>
        <v>0</v>
      </c>
      <c r="P18" s="332">
        <f t="shared" si="2"/>
        <v>0</v>
      </c>
      <c r="Q18" s="332">
        <f t="shared" si="6"/>
        <v>0</v>
      </c>
      <c r="R18" s="334">
        <f t="shared" si="7"/>
        <v>0</v>
      </c>
      <c r="S18" s="335">
        <v>0</v>
      </c>
      <c r="T18" s="335">
        <v>0</v>
      </c>
      <c r="U18" s="335"/>
      <c r="V18" s="336">
        <f t="shared" si="3"/>
        <v>0</v>
      </c>
      <c r="W18" s="336">
        <f t="shared" si="8"/>
        <v>0</v>
      </c>
      <c r="X18" s="333"/>
      <c r="Y18" s="337">
        <f t="shared" si="9"/>
        <v>0</v>
      </c>
      <c r="Z18" s="338"/>
      <c r="AA18" s="339"/>
      <c r="AB18" s="340"/>
      <c r="AC18" s="339"/>
      <c r="AD18" s="341">
        <f t="shared" si="10"/>
        <v>0</v>
      </c>
    </row>
    <row r="19" spans="1:33" ht="20.149999999999999" customHeight="1" x14ac:dyDescent="0.35">
      <c r="A19" s="327">
        <f t="shared" si="11"/>
        <v>5</v>
      </c>
      <c r="B19" s="328" t="str">
        <f>IF(RESUMEN!B13="","",RESUMEN!B13)</f>
        <v/>
      </c>
      <c r="C19" s="329" t="str">
        <f>IF(RESUMEN!C13="","",RESUMEN!C13)</f>
        <v/>
      </c>
      <c r="D19" s="328" t="str">
        <f>IF(RESUMEN!D13="","",RESUMEN!D13)</f>
        <v/>
      </c>
      <c r="E19" s="330"/>
      <c r="F19" s="331">
        <f t="shared" si="4"/>
        <v>0</v>
      </c>
      <c r="G19" s="330"/>
      <c r="H19" s="330"/>
      <c r="I19" s="332">
        <f>IF(H19=$R$2,'SS-SMI'!$H$22,IF(H19=$S$2,'SS-SMI'!$I$22,IF(H19=$T$2,'SS-SMI'!$J$22,0)))</f>
        <v>0</v>
      </c>
      <c r="J19" s="332">
        <f t="shared" si="5"/>
        <v>0</v>
      </c>
      <c r="K19" s="332">
        <f t="shared" si="0"/>
        <v>0</v>
      </c>
      <c r="L19" s="333"/>
      <c r="M19" s="333"/>
      <c r="N19" s="333"/>
      <c r="O19" s="332">
        <f t="shared" si="1"/>
        <v>0</v>
      </c>
      <c r="P19" s="332">
        <f t="shared" si="2"/>
        <v>0</v>
      </c>
      <c r="Q19" s="332">
        <f t="shared" si="6"/>
        <v>0</v>
      </c>
      <c r="R19" s="334">
        <f t="shared" si="7"/>
        <v>0</v>
      </c>
      <c r="S19" s="335">
        <v>0</v>
      </c>
      <c r="T19" s="335">
        <v>0</v>
      </c>
      <c r="U19" s="335"/>
      <c r="V19" s="336">
        <f t="shared" si="3"/>
        <v>0</v>
      </c>
      <c r="W19" s="336">
        <f t="shared" si="8"/>
        <v>0</v>
      </c>
      <c r="X19" s="333"/>
      <c r="Y19" s="337">
        <f t="shared" si="9"/>
        <v>0</v>
      </c>
      <c r="Z19" s="338"/>
      <c r="AA19" s="339"/>
      <c r="AB19" s="340"/>
      <c r="AC19" s="339"/>
      <c r="AD19" s="341">
        <f t="shared" si="10"/>
        <v>0</v>
      </c>
    </row>
    <row r="20" spans="1:33" ht="20.149999999999999" customHeight="1" x14ac:dyDescent="0.35">
      <c r="A20" s="327">
        <f t="shared" si="11"/>
        <v>6</v>
      </c>
      <c r="B20" s="328" t="str">
        <f>IF(RESUMEN!B14="","",RESUMEN!B14)</f>
        <v/>
      </c>
      <c r="C20" s="329" t="str">
        <f>IF(RESUMEN!C14="","",RESUMEN!C14)</f>
        <v/>
      </c>
      <c r="D20" s="328" t="str">
        <f>IF(RESUMEN!D14="","",RESUMEN!D14)</f>
        <v/>
      </c>
      <c r="E20" s="330"/>
      <c r="F20" s="331">
        <f t="shared" si="4"/>
        <v>0</v>
      </c>
      <c r="G20" s="330"/>
      <c r="H20" s="330"/>
      <c r="I20" s="332">
        <f>IF(H20=$R$2,'SS-SMI'!$H$22,IF(H20=$S$2,'SS-SMI'!$I$22,IF(H20=$T$2,'SS-SMI'!$J$22,0)))</f>
        <v>0</v>
      </c>
      <c r="J20" s="332">
        <f t="shared" si="5"/>
        <v>0</v>
      </c>
      <c r="K20" s="332">
        <f t="shared" si="0"/>
        <v>0</v>
      </c>
      <c r="L20" s="333"/>
      <c r="M20" s="333"/>
      <c r="N20" s="333"/>
      <c r="O20" s="332">
        <f t="shared" si="1"/>
        <v>0</v>
      </c>
      <c r="P20" s="332">
        <f t="shared" si="2"/>
        <v>0</v>
      </c>
      <c r="Q20" s="332">
        <f t="shared" si="6"/>
        <v>0</v>
      </c>
      <c r="R20" s="334">
        <f t="shared" si="7"/>
        <v>0</v>
      </c>
      <c r="S20" s="335">
        <v>0</v>
      </c>
      <c r="T20" s="335">
        <v>0</v>
      </c>
      <c r="U20" s="335"/>
      <c r="V20" s="336">
        <f t="shared" si="3"/>
        <v>0</v>
      </c>
      <c r="W20" s="336">
        <f t="shared" si="8"/>
        <v>0</v>
      </c>
      <c r="X20" s="333"/>
      <c r="Y20" s="337">
        <f t="shared" si="9"/>
        <v>0</v>
      </c>
      <c r="Z20" s="338"/>
      <c r="AA20" s="339"/>
      <c r="AB20" s="340"/>
      <c r="AC20" s="339"/>
      <c r="AD20" s="341">
        <f t="shared" si="10"/>
        <v>0</v>
      </c>
    </row>
    <row r="21" spans="1:33" ht="20.149999999999999" customHeight="1" x14ac:dyDescent="0.35">
      <c r="A21" s="327">
        <f t="shared" si="11"/>
        <v>7</v>
      </c>
      <c r="B21" s="328" t="str">
        <f>IF(RESUMEN!B15="","",RESUMEN!B15)</f>
        <v/>
      </c>
      <c r="C21" s="329" t="str">
        <f>IF(RESUMEN!C15="","",RESUMEN!C15)</f>
        <v/>
      </c>
      <c r="D21" s="328" t="str">
        <f>IF(RESUMEN!D15="","",RESUMEN!D15)</f>
        <v/>
      </c>
      <c r="E21" s="330"/>
      <c r="F21" s="331">
        <f t="shared" si="4"/>
        <v>0</v>
      </c>
      <c r="G21" s="330"/>
      <c r="H21" s="330"/>
      <c r="I21" s="332">
        <f>IF(H21=$R$2,'SS-SMI'!$H$22,IF(H21=$S$2,'SS-SMI'!$I$22,IF(H21=$T$2,'SS-SMI'!$J$22,0)))</f>
        <v>0</v>
      </c>
      <c r="J21" s="332">
        <f t="shared" si="5"/>
        <v>0</v>
      </c>
      <c r="K21" s="332">
        <f t="shared" si="0"/>
        <v>0</v>
      </c>
      <c r="L21" s="333"/>
      <c r="M21" s="333"/>
      <c r="N21" s="333"/>
      <c r="O21" s="332">
        <f t="shared" si="1"/>
        <v>0</v>
      </c>
      <c r="P21" s="332">
        <f t="shared" si="2"/>
        <v>0</v>
      </c>
      <c r="Q21" s="332">
        <f t="shared" si="6"/>
        <v>0</v>
      </c>
      <c r="R21" s="334">
        <f t="shared" si="7"/>
        <v>0</v>
      </c>
      <c r="S21" s="335">
        <v>0</v>
      </c>
      <c r="T21" s="335">
        <v>0</v>
      </c>
      <c r="U21" s="335"/>
      <c r="V21" s="336">
        <f t="shared" si="3"/>
        <v>0</v>
      </c>
      <c r="W21" s="336">
        <f t="shared" si="8"/>
        <v>0</v>
      </c>
      <c r="X21" s="333"/>
      <c r="Y21" s="337">
        <f t="shared" si="9"/>
        <v>0</v>
      </c>
      <c r="Z21" s="338"/>
      <c r="AA21" s="339"/>
      <c r="AB21" s="340"/>
      <c r="AC21" s="339"/>
      <c r="AD21" s="341">
        <f t="shared" si="10"/>
        <v>0</v>
      </c>
    </row>
    <row r="22" spans="1:33" ht="20.149999999999999" customHeight="1" x14ac:dyDescent="0.35">
      <c r="A22" s="327">
        <f t="shared" si="11"/>
        <v>8</v>
      </c>
      <c r="B22" s="328" t="str">
        <f>IF(RESUMEN!B16="","",RESUMEN!B16)</f>
        <v/>
      </c>
      <c r="C22" s="329" t="str">
        <f>IF(RESUMEN!C16="","",RESUMEN!C16)</f>
        <v/>
      </c>
      <c r="D22" s="328" t="str">
        <f>IF(RESUMEN!D16="","",RESUMEN!D16)</f>
        <v/>
      </c>
      <c r="E22" s="330"/>
      <c r="F22" s="331">
        <f t="shared" si="4"/>
        <v>0</v>
      </c>
      <c r="G22" s="330"/>
      <c r="H22" s="330"/>
      <c r="I22" s="332">
        <f>IF(H22=$R$2,'SS-SMI'!$H$22,IF(H22=$S$2,'SS-SMI'!$I$22,IF(H22=$T$2,'SS-SMI'!$J$22,0)))</f>
        <v>0</v>
      </c>
      <c r="J22" s="332">
        <f t="shared" si="5"/>
        <v>0</v>
      </c>
      <c r="K22" s="332">
        <f t="shared" si="0"/>
        <v>0</v>
      </c>
      <c r="L22" s="333"/>
      <c r="M22" s="333"/>
      <c r="N22" s="333"/>
      <c r="O22" s="332">
        <f t="shared" si="1"/>
        <v>0</v>
      </c>
      <c r="P22" s="332">
        <f t="shared" si="2"/>
        <v>0</v>
      </c>
      <c r="Q22" s="332">
        <f t="shared" si="6"/>
        <v>0</v>
      </c>
      <c r="R22" s="334">
        <f t="shared" si="7"/>
        <v>0</v>
      </c>
      <c r="S22" s="335">
        <v>0</v>
      </c>
      <c r="T22" s="335">
        <v>0</v>
      </c>
      <c r="U22" s="335"/>
      <c r="V22" s="336">
        <f t="shared" si="3"/>
        <v>0</v>
      </c>
      <c r="W22" s="336">
        <f t="shared" si="8"/>
        <v>0</v>
      </c>
      <c r="X22" s="333"/>
      <c r="Y22" s="337">
        <f t="shared" si="9"/>
        <v>0</v>
      </c>
      <c r="Z22" s="338"/>
      <c r="AA22" s="339"/>
      <c r="AB22" s="340"/>
      <c r="AC22" s="339"/>
      <c r="AD22" s="341">
        <f t="shared" si="10"/>
        <v>0</v>
      </c>
    </row>
    <row r="23" spans="1:33" ht="20.149999999999999" customHeight="1" x14ac:dyDescent="0.35">
      <c r="A23" s="327">
        <f t="shared" si="11"/>
        <v>9</v>
      </c>
      <c r="B23" s="328" t="str">
        <f>IF(RESUMEN!B17="","",RESUMEN!B17)</f>
        <v/>
      </c>
      <c r="C23" s="329" t="str">
        <f>IF(RESUMEN!C17="","",RESUMEN!C17)</f>
        <v/>
      </c>
      <c r="D23" s="328" t="str">
        <f>IF(RESUMEN!D17="","",RESUMEN!D17)</f>
        <v/>
      </c>
      <c r="E23" s="330"/>
      <c r="F23" s="331">
        <f t="shared" si="4"/>
        <v>0</v>
      </c>
      <c r="G23" s="330"/>
      <c r="H23" s="330"/>
      <c r="I23" s="332">
        <f>IF(H23=$R$2,'SS-SMI'!$H$22,IF(H23=$S$2,'SS-SMI'!$I$22,IF(H23=$T$2,'SS-SMI'!$J$22,0)))</f>
        <v>0</v>
      </c>
      <c r="J23" s="332">
        <f t="shared" si="5"/>
        <v>0</v>
      </c>
      <c r="K23" s="332">
        <f t="shared" si="0"/>
        <v>0</v>
      </c>
      <c r="L23" s="333"/>
      <c r="M23" s="333"/>
      <c r="N23" s="333"/>
      <c r="O23" s="332">
        <f t="shared" si="1"/>
        <v>0</v>
      </c>
      <c r="P23" s="332">
        <f t="shared" si="2"/>
        <v>0</v>
      </c>
      <c r="Q23" s="332">
        <f t="shared" si="6"/>
        <v>0</v>
      </c>
      <c r="R23" s="334">
        <f t="shared" si="7"/>
        <v>0</v>
      </c>
      <c r="S23" s="335">
        <v>0</v>
      </c>
      <c r="T23" s="335">
        <v>0</v>
      </c>
      <c r="U23" s="335"/>
      <c r="V23" s="336">
        <f t="shared" si="3"/>
        <v>0</v>
      </c>
      <c r="W23" s="336">
        <f t="shared" si="8"/>
        <v>0</v>
      </c>
      <c r="X23" s="333"/>
      <c r="Y23" s="337">
        <f t="shared" si="9"/>
        <v>0</v>
      </c>
      <c r="Z23" s="338"/>
      <c r="AA23" s="339"/>
      <c r="AB23" s="340"/>
      <c r="AC23" s="339"/>
      <c r="AD23" s="341">
        <f t="shared" si="10"/>
        <v>0</v>
      </c>
    </row>
    <row r="24" spans="1:33" ht="20.149999999999999" customHeight="1" x14ac:dyDescent="0.35">
      <c r="A24" s="327">
        <f t="shared" si="11"/>
        <v>10</v>
      </c>
      <c r="B24" s="328" t="str">
        <f>IF(RESUMEN!B18="","",RESUMEN!B18)</f>
        <v/>
      </c>
      <c r="C24" s="329" t="str">
        <f>IF(RESUMEN!C18="","",RESUMEN!C18)</f>
        <v/>
      </c>
      <c r="D24" s="328" t="str">
        <f>IF(RESUMEN!D18="","",RESUMEN!D18)</f>
        <v/>
      </c>
      <c r="E24" s="330"/>
      <c r="F24" s="331">
        <f t="shared" si="4"/>
        <v>0</v>
      </c>
      <c r="G24" s="330"/>
      <c r="H24" s="330"/>
      <c r="I24" s="332">
        <f>IF(H24=$R$2,'SS-SMI'!$H$22,IF(H24=$S$2,'SS-SMI'!$I$22,IF(H24=$T$2,'SS-SMI'!$J$22,0)))</f>
        <v>0</v>
      </c>
      <c r="J24" s="332">
        <f t="shared" si="5"/>
        <v>0</v>
      </c>
      <c r="K24" s="332">
        <f t="shared" si="0"/>
        <v>0</v>
      </c>
      <c r="L24" s="333"/>
      <c r="M24" s="333"/>
      <c r="N24" s="333"/>
      <c r="O24" s="332">
        <f t="shared" si="1"/>
        <v>0</v>
      </c>
      <c r="P24" s="332">
        <f t="shared" si="2"/>
        <v>0</v>
      </c>
      <c r="Q24" s="332">
        <f t="shared" si="6"/>
        <v>0</v>
      </c>
      <c r="R24" s="334">
        <f t="shared" si="7"/>
        <v>0</v>
      </c>
      <c r="S24" s="335">
        <v>0</v>
      </c>
      <c r="T24" s="335">
        <v>0</v>
      </c>
      <c r="U24" s="335"/>
      <c r="V24" s="336">
        <f t="shared" si="3"/>
        <v>0</v>
      </c>
      <c r="W24" s="336">
        <f t="shared" si="8"/>
        <v>0</v>
      </c>
      <c r="X24" s="333"/>
      <c r="Y24" s="337">
        <f t="shared" si="9"/>
        <v>0</v>
      </c>
      <c r="Z24" s="338"/>
      <c r="AA24" s="339"/>
      <c r="AB24" s="340"/>
      <c r="AC24" s="339"/>
      <c r="AD24" s="341">
        <f t="shared" si="10"/>
        <v>0</v>
      </c>
    </row>
    <row r="25" spans="1:33" ht="20.149999999999999" customHeight="1" x14ac:dyDescent="0.35">
      <c r="A25" s="327">
        <f t="shared" si="11"/>
        <v>11</v>
      </c>
      <c r="B25" s="328" t="str">
        <f>IF(RESUMEN!B19="","",RESUMEN!B19)</f>
        <v/>
      </c>
      <c r="C25" s="329" t="str">
        <f>IF(RESUMEN!C19="","",RESUMEN!C19)</f>
        <v/>
      </c>
      <c r="D25" s="328" t="str">
        <f>IF(RESUMEN!D19="","",RESUMEN!D19)</f>
        <v/>
      </c>
      <c r="E25" s="330"/>
      <c r="F25" s="331">
        <f t="shared" si="4"/>
        <v>0</v>
      </c>
      <c r="G25" s="330"/>
      <c r="H25" s="330"/>
      <c r="I25" s="332">
        <f>IF(H25=$R$2,'SS-SMI'!$H$22,IF(H25=$S$2,'SS-SMI'!$I$22,IF(H25=$T$2,'SS-SMI'!$J$22,0)))</f>
        <v>0</v>
      </c>
      <c r="J25" s="332">
        <f t="shared" si="5"/>
        <v>0</v>
      </c>
      <c r="K25" s="332">
        <f t="shared" si="0"/>
        <v>0</v>
      </c>
      <c r="L25" s="333"/>
      <c r="M25" s="333"/>
      <c r="N25" s="333"/>
      <c r="O25" s="332">
        <f t="shared" si="1"/>
        <v>0</v>
      </c>
      <c r="P25" s="332">
        <f t="shared" si="2"/>
        <v>0</v>
      </c>
      <c r="Q25" s="332">
        <f t="shared" si="6"/>
        <v>0</v>
      </c>
      <c r="R25" s="334">
        <f t="shared" si="7"/>
        <v>0</v>
      </c>
      <c r="S25" s="335">
        <v>0</v>
      </c>
      <c r="T25" s="335">
        <v>0</v>
      </c>
      <c r="U25" s="335"/>
      <c r="V25" s="336">
        <f t="shared" si="3"/>
        <v>0</v>
      </c>
      <c r="W25" s="336">
        <f t="shared" si="8"/>
        <v>0</v>
      </c>
      <c r="X25" s="333"/>
      <c r="Y25" s="337">
        <f t="shared" si="9"/>
        <v>0</v>
      </c>
      <c r="Z25" s="338"/>
      <c r="AA25" s="339"/>
      <c r="AB25" s="340"/>
      <c r="AC25" s="339"/>
      <c r="AD25" s="341">
        <f t="shared" si="10"/>
        <v>0</v>
      </c>
    </row>
    <row r="26" spans="1:33" ht="20.149999999999999" customHeight="1" x14ac:dyDescent="0.35">
      <c r="A26" s="327">
        <f t="shared" si="11"/>
        <v>12</v>
      </c>
      <c r="B26" s="328" t="str">
        <f>IF(RESUMEN!B20="","",RESUMEN!B20)</f>
        <v/>
      </c>
      <c r="C26" s="329" t="str">
        <f>IF(RESUMEN!C20="","",RESUMEN!C20)</f>
        <v/>
      </c>
      <c r="D26" s="328" t="str">
        <f>IF(RESUMEN!D20="","",RESUMEN!D20)</f>
        <v/>
      </c>
      <c r="E26" s="330"/>
      <c r="F26" s="331">
        <f t="shared" si="4"/>
        <v>0</v>
      </c>
      <c r="G26" s="330"/>
      <c r="H26" s="330"/>
      <c r="I26" s="332">
        <f>IF(H26=$R$2,'SS-SMI'!$H$22,IF(H26=$S$2,'SS-SMI'!$I$22,IF(H26=$T$2,'SS-SMI'!$J$22,0)))</f>
        <v>0</v>
      </c>
      <c r="J26" s="332">
        <f t="shared" si="5"/>
        <v>0</v>
      </c>
      <c r="K26" s="332">
        <f t="shared" si="0"/>
        <v>0</v>
      </c>
      <c r="L26" s="333"/>
      <c r="M26" s="333"/>
      <c r="N26" s="333"/>
      <c r="O26" s="332">
        <f t="shared" si="1"/>
        <v>0</v>
      </c>
      <c r="P26" s="332">
        <f t="shared" si="2"/>
        <v>0</v>
      </c>
      <c r="Q26" s="332">
        <f t="shared" si="6"/>
        <v>0</v>
      </c>
      <c r="R26" s="334">
        <f t="shared" si="7"/>
        <v>0</v>
      </c>
      <c r="S26" s="335">
        <v>0</v>
      </c>
      <c r="T26" s="335">
        <v>0</v>
      </c>
      <c r="U26" s="335"/>
      <c r="V26" s="336">
        <f t="shared" si="3"/>
        <v>0</v>
      </c>
      <c r="W26" s="336">
        <f t="shared" si="8"/>
        <v>0</v>
      </c>
      <c r="X26" s="333"/>
      <c r="Y26" s="337">
        <f t="shared" si="9"/>
        <v>0</v>
      </c>
      <c r="Z26" s="338"/>
      <c r="AA26" s="339"/>
      <c r="AB26" s="340"/>
      <c r="AC26" s="339"/>
      <c r="AD26" s="341">
        <f t="shared" si="10"/>
        <v>0</v>
      </c>
    </row>
    <row r="27" spans="1:33" ht="20.149999999999999" customHeight="1" x14ac:dyDescent="0.35">
      <c r="A27" s="327">
        <f t="shared" si="11"/>
        <v>13</v>
      </c>
      <c r="B27" s="328" t="str">
        <f>IF(RESUMEN!B21="","",RESUMEN!B21)</f>
        <v/>
      </c>
      <c r="C27" s="329" t="str">
        <f>IF(RESUMEN!C21="","",RESUMEN!C21)</f>
        <v/>
      </c>
      <c r="D27" s="328" t="str">
        <f>IF(RESUMEN!D21="","",RESUMEN!D21)</f>
        <v/>
      </c>
      <c r="E27" s="330"/>
      <c r="F27" s="331">
        <f t="shared" si="4"/>
        <v>0</v>
      </c>
      <c r="G27" s="330"/>
      <c r="H27" s="330"/>
      <c r="I27" s="332">
        <f>IF(H27=$R$2,'SS-SMI'!$H$22,IF(H27=$S$2,'SS-SMI'!$I$22,IF(H27=$T$2,'SS-SMI'!$J$22,0)))</f>
        <v>0</v>
      </c>
      <c r="J27" s="332">
        <f t="shared" si="5"/>
        <v>0</v>
      </c>
      <c r="K27" s="332">
        <f t="shared" si="0"/>
        <v>0</v>
      </c>
      <c r="L27" s="333"/>
      <c r="M27" s="333"/>
      <c r="N27" s="333"/>
      <c r="O27" s="332">
        <f t="shared" si="1"/>
        <v>0</v>
      </c>
      <c r="P27" s="332">
        <f t="shared" si="2"/>
        <v>0</v>
      </c>
      <c r="Q27" s="332">
        <f t="shared" si="6"/>
        <v>0</v>
      </c>
      <c r="R27" s="334">
        <f t="shared" si="7"/>
        <v>0</v>
      </c>
      <c r="S27" s="335">
        <v>0</v>
      </c>
      <c r="T27" s="335">
        <v>0</v>
      </c>
      <c r="U27" s="335"/>
      <c r="V27" s="336">
        <f t="shared" si="3"/>
        <v>0</v>
      </c>
      <c r="W27" s="336">
        <f t="shared" si="8"/>
        <v>0</v>
      </c>
      <c r="X27" s="333"/>
      <c r="Y27" s="337">
        <f t="shared" si="9"/>
        <v>0</v>
      </c>
      <c r="Z27" s="338"/>
      <c r="AA27" s="339"/>
      <c r="AB27" s="340"/>
      <c r="AC27" s="339"/>
      <c r="AD27" s="341">
        <f t="shared" si="10"/>
        <v>0</v>
      </c>
    </row>
    <row r="28" spans="1:33" ht="20.149999999999999" customHeight="1" x14ac:dyDescent="0.35">
      <c r="A28" s="327">
        <f t="shared" si="11"/>
        <v>14</v>
      </c>
      <c r="B28" s="328" t="str">
        <f>IF(RESUMEN!B22="","",RESUMEN!B22)</f>
        <v/>
      </c>
      <c r="C28" s="329" t="str">
        <f>IF(RESUMEN!C22="","",RESUMEN!C22)</f>
        <v/>
      </c>
      <c r="D28" s="328" t="str">
        <f>IF(RESUMEN!D22="","",RESUMEN!D22)</f>
        <v/>
      </c>
      <c r="E28" s="330"/>
      <c r="F28" s="331">
        <f t="shared" si="4"/>
        <v>0</v>
      </c>
      <c r="G28" s="330"/>
      <c r="H28" s="330"/>
      <c r="I28" s="332">
        <f>IF(H28=$R$2,'SS-SMI'!$H$22,IF(H28=$S$2,'SS-SMI'!$I$22,IF(H28=$T$2,'SS-SMI'!$J$22,0)))</f>
        <v>0</v>
      </c>
      <c r="J28" s="332">
        <f t="shared" si="5"/>
        <v>0</v>
      </c>
      <c r="K28" s="332">
        <f t="shared" si="0"/>
        <v>0</v>
      </c>
      <c r="L28" s="333"/>
      <c r="M28" s="333"/>
      <c r="N28" s="333"/>
      <c r="O28" s="332">
        <f t="shared" si="1"/>
        <v>0</v>
      </c>
      <c r="P28" s="332">
        <f t="shared" si="2"/>
        <v>0</v>
      </c>
      <c r="Q28" s="332">
        <f t="shared" si="6"/>
        <v>0</v>
      </c>
      <c r="R28" s="334">
        <f t="shared" si="7"/>
        <v>0</v>
      </c>
      <c r="S28" s="335">
        <v>0</v>
      </c>
      <c r="T28" s="335">
        <v>0</v>
      </c>
      <c r="U28" s="335"/>
      <c r="V28" s="336">
        <f t="shared" si="3"/>
        <v>0</v>
      </c>
      <c r="W28" s="336">
        <f t="shared" si="8"/>
        <v>0</v>
      </c>
      <c r="X28" s="333"/>
      <c r="Y28" s="337">
        <f t="shared" si="9"/>
        <v>0</v>
      </c>
      <c r="Z28" s="338"/>
      <c r="AA28" s="339"/>
      <c r="AB28" s="340"/>
      <c r="AC28" s="339"/>
      <c r="AD28" s="341">
        <f t="shared" si="10"/>
        <v>0</v>
      </c>
    </row>
    <row r="29" spans="1:33" ht="20.149999999999999" customHeight="1" x14ac:dyDescent="0.35">
      <c r="A29" s="327">
        <f t="shared" si="11"/>
        <v>15</v>
      </c>
      <c r="B29" s="328" t="str">
        <f>IF(RESUMEN!B23="","",RESUMEN!B23)</f>
        <v/>
      </c>
      <c r="C29" s="329" t="str">
        <f>IF(RESUMEN!C23="","",RESUMEN!C23)</f>
        <v/>
      </c>
      <c r="D29" s="328" t="str">
        <f>IF(RESUMEN!D23="","",RESUMEN!D23)</f>
        <v/>
      </c>
      <c r="E29" s="330"/>
      <c r="F29" s="331">
        <f t="shared" si="4"/>
        <v>0</v>
      </c>
      <c r="G29" s="330"/>
      <c r="H29" s="330"/>
      <c r="I29" s="332">
        <f>IF(H29=$R$2,'SS-SMI'!$H$22,IF(H29=$S$2,'SS-SMI'!$I$22,IF(H29=$T$2,'SS-SMI'!$J$22,0)))</f>
        <v>0</v>
      </c>
      <c r="J29" s="332">
        <f t="shared" si="5"/>
        <v>0</v>
      </c>
      <c r="K29" s="332">
        <f t="shared" si="0"/>
        <v>0</v>
      </c>
      <c r="L29" s="333"/>
      <c r="M29" s="333"/>
      <c r="N29" s="333"/>
      <c r="O29" s="332">
        <f t="shared" si="1"/>
        <v>0</v>
      </c>
      <c r="P29" s="332">
        <f t="shared" si="2"/>
        <v>0</v>
      </c>
      <c r="Q29" s="332">
        <f t="shared" si="6"/>
        <v>0</v>
      </c>
      <c r="R29" s="334">
        <f t="shared" si="7"/>
        <v>0</v>
      </c>
      <c r="S29" s="335">
        <v>0</v>
      </c>
      <c r="T29" s="335">
        <v>0</v>
      </c>
      <c r="U29" s="335"/>
      <c r="V29" s="336">
        <f t="shared" si="3"/>
        <v>0</v>
      </c>
      <c r="W29" s="336">
        <f t="shared" si="8"/>
        <v>0</v>
      </c>
      <c r="X29" s="333"/>
      <c r="Y29" s="337">
        <f t="shared" si="9"/>
        <v>0</v>
      </c>
      <c r="Z29" s="338"/>
      <c r="AA29" s="339"/>
      <c r="AB29" s="340"/>
      <c r="AC29" s="339"/>
      <c r="AD29" s="341">
        <f t="shared" si="10"/>
        <v>0</v>
      </c>
    </row>
    <row r="30" spans="1:33" ht="20.149999999999999" customHeight="1" x14ac:dyDescent="0.35">
      <c r="A30" s="327">
        <f t="shared" si="11"/>
        <v>16</v>
      </c>
      <c r="B30" s="328" t="str">
        <f>IF(RESUMEN!B24="","",RESUMEN!B24)</f>
        <v/>
      </c>
      <c r="C30" s="329" t="str">
        <f>IF(RESUMEN!C24="","",RESUMEN!C24)</f>
        <v/>
      </c>
      <c r="D30" s="328" t="str">
        <f>IF(RESUMEN!D24="","",RESUMEN!D24)</f>
        <v/>
      </c>
      <c r="E30" s="330"/>
      <c r="F30" s="331">
        <f t="shared" si="4"/>
        <v>0</v>
      </c>
      <c r="G30" s="330"/>
      <c r="H30" s="330"/>
      <c r="I30" s="332">
        <f>IF(H30=$R$2,'SS-SMI'!$H$22,IF(H30=$S$2,'SS-SMI'!$I$22,IF(H30=$T$2,'SS-SMI'!$J$22,0)))</f>
        <v>0</v>
      </c>
      <c r="J30" s="332">
        <f t="shared" si="5"/>
        <v>0</v>
      </c>
      <c r="K30" s="332">
        <f t="shared" si="0"/>
        <v>0</v>
      </c>
      <c r="L30" s="333"/>
      <c r="M30" s="333"/>
      <c r="N30" s="333"/>
      <c r="O30" s="332">
        <f t="shared" si="1"/>
        <v>0</v>
      </c>
      <c r="P30" s="332">
        <f t="shared" si="2"/>
        <v>0</v>
      </c>
      <c r="Q30" s="332">
        <f t="shared" si="6"/>
        <v>0</v>
      </c>
      <c r="R30" s="334">
        <f t="shared" si="7"/>
        <v>0</v>
      </c>
      <c r="S30" s="335">
        <v>0</v>
      </c>
      <c r="T30" s="335">
        <v>0</v>
      </c>
      <c r="U30" s="335"/>
      <c r="V30" s="336">
        <f t="shared" si="3"/>
        <v>0</v>
      </c>
      <c r="W30" s="336">
        <f t="shared" si="8"/>
        <v>0</v>
      </c>
      <c r="X30" s="333"/>
      <c r="Y30" s="337">
        <f t="shared" si="9"/>
        <v>0</v>
      </c>
      <c r="Z30" s="338"/>
      <c r="AA30" s="339"/>
      <c r="AB30" s="340"/>
      <c r="AC30" s="339"/>
      <c r="AD30" s="341">
        <f t="shared" si="10"/>
        <v>0</v>
      </c>
    </row>
    <row r="31" spans="1:33" ht="20.149999999999999" customHeight="1" x14ac:dyDescent="0.35">
      <c r="A31" s="327">
        <f t="shared" si="11"/>
        <v>17</v>
      </c>
      <c r="B31" s="328" t="str">
        <f>IF(RESUMEN!B25="","",RESUMEN!B25)</f>
        <v/>
      </c>
      <c r="C31" s="329" t="str">
        <f>IF(RESUMEN!C25="","",RESUMEN!C25)</f>
        <v/>
      </c>
      <c r="D31" s="328" t="str">
        <f>IF(RESUMEN!D25="","",RESUMEN!D25)</f>
        <v/>
      </c>
      <c r="E31" s="330"/>
      <c r="F31" s="331">
        <f t="shared" si="4"/>
        <v>0</v>
      </c>
      <c r="G31" s="330"/>
      <c r="H31" s="330"/>
      <c r="I31" s="332">
        <f>IF(H31=$R$2,'SS-SMI'!$H$22,IF(H31=$S$2,'SS-SMI'!$I$22,IF(H31=$T$2,'SS-SMI'!$J$22,0)))</f>
        <v>0</v>
      </c>
      <c r="J31" s="332">
        <f t="shared" si="5"/>
        <v>0</v>
      </c>
      <c r="K31" s="332">
        <f t="shared" si="0"/>
        <v>0</v>
      </c>
      <c r="L31" s="333"/>
      <c r="M31" s="333"/>
      <c r="N31" s="333"/>
      <c r="O31" s="332">
        <f t="shared" si="1"/>
        <v>0</v>
      </c>
      <c r="P31" s="332">
        <f t="shared" si="2"/>
        <v>0</v>
      </c>
      <c r="Q31" s="332">
        <f t="shared" si="6"/>
        <v>0</v>
      </c>
      <c r="R31" s="334">
        <f t="shared" si="7"/>
        <v>0</v>
      </c>
      <c r="S31" s="335">
        <v>0</v>
      </c>
      <c r="T31" s="335">
        <v>0</v>
      </c>
      <c r="U31" s="335"/>
      <c r="V31" s="336">
        <f t="shared" si="3"/>
        <v>0</v>
      </c>
      <c r="W31" s="336">
        <f t="shared" si="8"/>
        <v>0</v>
      </c>
      <c r="X31" s="333"/>
      <c r="Y31" s="337">
        <f t="shared" si="9"/>
        <v>0</v>
      </c>
      <c r="Z31" s="338"/>
      <c r="AA31" s="339"/>
      <c r="AB31" s="340"/>
      <c r="AC31" s="339"/>
      <c r="AD31" s="341">
        <f t="shared" si="10"/>
        <v>0</v>
      </c>
    </row>
    <row r="32" spans="1:33" ht="20.149999999999999" customHeight="1" x14ac:dyDescent="0.35">
      <c r="A32" s="327">
        <f t="shared" si="11"/>
        <v>18</v>
      </c>
      <c r="B32" s="328" t="str">
        <f>IF(RESUMEN!B26="","",RESUMEN!B26)</f>
        <v/>
      </c>
      <c r="C32" s="329" t="str">
        <f>IF(RESUMEN!C26="","",RESUMEN!C26)</f>
        <v/>
      </c>
      <c r="D32" s="328" t="str">
        <f>IF(RESUMEN!D26="","",RESUMEN!D26)</f>
        <v/>
      </c>
      <c r="E32" s="330"/>
      <c r="F32" s="331">
        <f t="shared" si="4"/>
        <v>0</v>
      </c>
      <c r="G32" s="330"/>
      <c r="H32" s="330"/>
      <c r="I32" s="332">
        <f>IF(H32=$R$2,'SS-SMI'!$H$22,IF(H32=$S$2,'SS-SMI'!$I$22,IF(H32=$T$2,'SS-SMI'!$J$22,0)))</f>
        <v>0</v>
      </c>
      <c r="J32" s="332">
        <f t="shared" si="5"/>
        <v>0</v>
      </c>
      <c r="K32" s="332">
        <f t="shared" si="0"/>
        <v>0</v>
      </c>
      <c r="L32" s="333"/>
      <c r="M32" s="333"/>
      <c r="N32" s="333"/>
      <c r="O32" s="332">
        <f t="shared" si="1"/>
        <v>0</v>
      </c>
      <c r="P32" s="332">
        <f t="shared" si="2"/>
        <v>0</v>
      </c>
      <c r="Q32" s="332">
        <f t="shared" si="6"/>
        <v>0</v>
      </c>
      <c r="R32" s="334">
        <f t="shared" si="7"/>
        <v>0</v>
      </c>
      <c r="S32" s="335">
        <v>0</v>
      </c>
      <c r="T32" s="335">
        <v>0</v>
      </c>
      <c r="U32" s="335"/>
      <c r="V32" s="336">
        <f t="shared" si="3"/>
        <v>0</v>
      </c>
      <c r="W32" s="336">
        <f t="shared" si="8"/>
        <v>0</v>
      </c>
      <c r="X32" s="333"/>
      <c r="Y32" s="337">
        <f t="shared" si="9"/>
        <v>0</v>
      </c>
      <c r="Z32" s="338"/>
      <c r="AA32" s="339"/>
      <c r="AB32" s="340"/>
      <c r="AC32" s="339"/>
      <c r="AD32" s="341">
        <f t="shared" si="10"/>
        <v>0</v>
      </c>
    </row>
    <row r="33" spans="1:30" ht="20.149999999999999" customHeight="1" x14ac:dyDescent="0.35">
      <c r="A33" s="327">
        <f t="shared" si="11"/>
        <v>19</v>
      </c>
      <c r="B33" s="328" t="str">
        <f>IF(RESUMEN!B27="","",RESUMEN!B27)</f>
        <v/>
      </c>
      <c r="C33" s="329" t="str">
        <f>IF(RESUMEN!C27="","",RESUMEN!C27)</f>
        <v/>
      </c>
      <c r="D33" s="328" t="str">
        <f>IF(RESUMEN!D27="","",RESUMEN!D27)</f>
        <v/>
      </c>
      <c r="E33" s="330"/>
      <c r="F33" s="331">
        <f t="shared" si="4"/>
        <v>0</v>
      </c>
      <c r="G33" s="330"/>
      <c r="H33" s="330"/>
      <c r="I33" s="332">
        <f>IF(H33=$R$2,'SS-SMI'!$H$22,IF(H33=$S$2,'SS-SMI'!$I$22,IF(H33=$T$2,'SS-SMI'!$J$22,0)))</f>
        <v>0</v>
      </c>
      <c r="J33" s="332">
        <f t="shared" si="5"/>
        <v>0</v>
      </c>
      <c r="K33" s="332">
        <f t="shared" si="0"/>
        <v>0</v>
      </c>
      <c r="L33" s="333"/>
      <c r="M33" s="333"/>
      <c r="N33" s="333"/>
      <c r="O33" s="332">
        <f t="shared" si="1"/>
        <v>0</v>
      </c>
      <c r="P33" s="332">
        <f t="shared" si="2"/>
        <v>0</v>
      </c>
      <c r="Q33" s="332">
        <f t="shared" si="6"/>
        <v>0</v>
      </c>
      <c r="R33" s="334">
        <f t="shared" si="7"/>
        <v>0</v>
      </c>
      <c r="S33" s="335">
        <v>0</v>
      </c>
      <c r="T33" s="335">
        <v>0</v>
      </c>
      <c r="U33" s="335"/>
      <c r="V33" s="336">
        <f t="shared" si="3"/>
        <v>0</v>
      </c>
      <c r="W33" s="336">
        <f t="shared" si="8"/>
        <v>0</v>
      </c>
      <c r="X33" s="333"/>
      <c r="Y33" s="337">
        <f t="shared" si="9"/>
        <v>0</v>
      </c>
      <c r="Z33" s="338"/>
      <c r="AA33" s="339"/>
      <c r="AB33" s="340"/>
      <c r="AC33" s="339"/>
      <c r="AD33" s="341">
        <f t="shared" si="10"/>
        <v>0</v>
      </c>
    </row>
    <row r="34" spans="1:30" ht="20.149999999999999" customHeight="1" x14ac:dyDescent="0.35">
      <c r="A34" s="327">
        <f t="shared" si="11"/>
        <v>20</v>
      </c>
      <c r="B34" s="328" t="str">
        <f>IF(RESUMEN!B28="","",RESUMEN!B28)</f>
        <v/>
      </c>
      <c r="C34" s="329" t="str">
        <f>IF(RESUMEN!C28="","",RESUMEN!C28)</f>
        <v/>
      </c>
      <c r="D34" s="328" t="str">
        <f>IF(RESUMEN!D28="","",RESUMEN!D28)</f>
        <v/>
      </c>
      <c r="E34" s="330"/>
      <c r="F34" s="331">
        <f t="shared" si="4"/>
        <v>0</v>
      </c>
      <c r="G34" s="330"/>
      <c r="H34" s="330"/>
      <c r="I34" s="332">
        <f>IF(H34=$R$2,'SS-SMI'!$H$22,IF(H34=$S$2,'SS-SMI'!$I$22,IF(H34=$T$2,'SS-SMI'!$J$22,0)))</f>
        <v>0</v>
      </c>
      <c r="J34" s="332">
        <f t="shared" si="5"/>
        <v>0</v>
      </c>
      <c r="K34" s="332">
        <f t="shared" si="0"/>
        <v>0</v>
      </c>
      <c r="L34" s="333"/>
      <c r="M34" s="333"/>
      <c r="N34" s="333"/>
      <c r="O34" s="332">
        <f t="shared" si="1"/>
        <v>0</v>
      </c>
      <c r="P34" s="332">
        <f t="shared" si="2"/>
        <v>0</v>
      </c>
      <c r="Q34" s="332">
        <f t="shared" si="6"/>
        <v>0</v>
      </c>
      <c r="R34" s="334">
        <f t="shared" si="7"/>
        <v>0</v>
      </c>
      <c r="S34" s="335">
        <v>0</v>
      </c>
      <c r="T34" s="335">
        <v>0</v>
      </c>
      <c r="U34" s="335"/>
      <c r="V34" s="336">
        <f t="shared" si="3"/>
        <v>0</v>
      </c>
      <c r="W34" s="336">
        <f t="shared" si="8"/>
        <v>0</v>
      </c>
      <c r="X34" s="333"/>
      <c r="Y34" s="337">
        <f t="shared" si="9"/>
        <v>0</v>
      </c>
      <c r="Z34" s="338"/>
      <c r="AA34" s="339"/>
      <c r="AB34" s="340"/>
      <c r="AC34" s="339"/>
      <c r="AD34" s="341">
        <f t="shared" si="10"/>
        <v>0</v>
      </c>
    </row>
    <row r="35" spans="1:30" ht="20.149999999999999" customHeight="1" x14ac:dyDescent="0.35">
      <c r="A35" s="327">
        <f t="shared" si="11"/>
        <v>21</v>
      </c>
      <c r="B35" s="328" t="str">
        <f>IF(RESUMEN!B29="","",RESUMEN!B29)</f>
        <v/>
      </c>
      <c r="C35" s="329" t="str">
        <f>IF(RESUMEN!C29="","",RESUMEN!C29)</f>
        <v/>
      </c>
      <c r="D35" s="328" t="str">
        <f>IF(RESUMEN!D29="","",RESUMEN!D29)</f>
        <v/>
      </c>
      <c r="E35" s="330"/>
      <c r="F35" s="331">
        <f t="shared" si="4"/>
        <v>0</v>
      </c>
      <c r="G35" s="330"/>
      <c r="H35" s="330"/>
      <c r="I35" s="332">
        <f>IF(H35=$R$2,'SS-SMI'!$H$22,IF(H35=$S$2,'SS-SMI'!$I$22,IF(H35=$T$2,'SS-SMI'!$J$22,0)))</f>
        <v>0</v>
      </c>
      <c r="J35" s="332">
        <f t="shared" si="5"/>
        <v>0</v>
      </c>
      <c r="K35" s="332">
        <f t="shared" si="0"/>
        <v>0</v>
      </c>
      <c r="L35" s="333"/>
      <c r="M35" s="333"/>
      <c r="N35" s="333"/>
      <c r="O35" s="332">
        <f t="shared" si="1"/>
        <v>0</v>
      </c>
      <c r="P35" s="332">
        <f t="shared" si="2"/>
        <v>0</v>
      </c>
      <c r="Q35" s="332">
        <f t="shared" si="6"/>
        <v>0</v>
      </c>
      <c r="R35" s="334">
        <f t="shared" si="7"/>
        <v>0</v>
      </c>
      <c r="S35" s="335">
        <v>0</v>
      </c>
      <c r="T35" s="335">
        <v>0</v>
      </c>
      <c r="U35" s="335"/>
      <c r="V35" s="336">
        <f t="shared" si="3"/>
        <v>0</v>
      </c>
      <c r="W35" s="336">
        <f t="shared" si="8"/>
        <v>0</v>
      </c>
      <c r="X35" s="333"/>
      <c r="Y35" s="337">
        <f t="shared" si="9"/>
        <v>0</v>
      </c>
      <c r="Z35" s="338"/>
      <c r="AA35" s="339"/>
      <c r="AB35" s="340"/>
      <c r="AC35" s="339"/>
      <c r="AD35" s="341">
        <f t="shared" si="10"/>
        <v>0</v>
      </c>
    </row>
    <row r="36" spans="1:30" ht="20.149999999999999" customHeight="1" x14ac:dyDescent="0.35">
      <c r="A36" s="327">
        <f t="shared" si="11"/>
        <v>22</v>
      </c>
      <c r="B36" s="328" t="str">
        <f>IF(RESUMEN!B30="","",RESUMEN!B30)</f>
        <v/>
      </c>
      <c r="C36" s="329" t="str">
        <f>IF(RESUMEN!C30="","",RESUMEN!C30)</f>
        <v/>
      </c>
      <c r="D36" s="328" t="str">
        <f>IF(RESUMEN!D30="","",RESUMEN!D30)</f>
        <v/>
      </c>
      <c r="E36" s="330"/>
      <c r="F36" s="331">
        <f t="shared" si="4"/>
        <v>0</v>
      </c>
      <c r="G36" s="330"/>
      <c r="H36" s="330"/>
      <c r="I36" s="332">
        <f>IF(H36=$R$2,'SS-SMI'!$H$22,IF(H36=$S$2,'SS-SMI'!$I$22,IF(H36=$T$2,'SS-SMI'!$J$22,0)))</f>
        <v>0</v>
      </c>
      <c r="J36" s="332">
        <f t="shared" si="5"/>
        <v>0</v>
      </c>
      <c r="K36" s="332">
        <f t="shared" si="0"/>
        <v>0</v>
      </c>
      <c r="L36" s="333"/>
      <c r="M36" s="333"/>
      <c r="N36" s="333"/>
      <c r="O36" s="332">
        <f t="shared" si="1"/>
        <v>0</v>
      </c>
      <c r="P36" s="332">
        <f t="shared" si="2"/>
        <v>0</v>
      </c>
      <c r="Q36" s="332">
        <f t="shared" si="6"/>
        <v>0</v>
      </c>
      <c r="R36" s="334">
        <f t="shared" si="7"/>
        <v>0</v>
      </c>
      <c r="S36" s="335">
        <v>0</v>
      </c>
      <c r="T36" s="335">
        <v>0</v>
      </c>
      <c r="U36" s="335"/>
      <c r="V36" s="336">
        <f t="shared" si="3"/>
        <v>0</v>
      </c>
      <c r="W36" s="336">
        <f t="shared" si="8"/>
        <v>0</v>
      </c>
      <c r="X36" s="333"/>
      <c r="Y36" s="337">
        <f t="shared" si="9"/>
        <v>0</v>
      </c>
      <c r="Z36" s="338"/>
      <c r="AA36" s="339"/>
      <c r="AB36" s="340"/>
      <c r="AC36" s="339"/>
      <c r="AD36" s="341">
        <f t="shared" si="10"/>
        <v>0</v>
      </c>
    </row>
    <row r="37" spans="1:30" ht="20.149999999999999" customHeight="1" x14ac:dyDescent="0.35">
      <c r="A37" s="327">
        <f t="shared" si="11"/>
        <v>23</v>
      </c>
      <c r="B37" s="328" t="str">
        <f>IF(RESUMEN!B31="","",RESUMEN!B31)</f>
        <v/>
      </c>
      <c r="C37" s="329" t="str">
        <f>IF(RESUMEN!C31="","",RESUMEN!C31)</f>
        <v/>
      </c>
      <c r="D37" s="328" t="str">
        <f>IF(RESUMEN!D31="","",RESUMEN!D31)</f>
        <v/>
      </c>
      <c r="E37" s="330"/>
      <c r="F37" s="331">
        <f t="shared" si="4"/>
        <v>0</v>
      </c>
      <c r="G37" s="330"/>
      <c r="H37" s="330"/>
      <c r="I37" s="332">
        <f>IF(H37=$R$2,'SS-SMI'!$H$22,IF(H37=$S$2,'SS-SMI'!$I$22,IF(H37=$T$2,'SS-SMI'!$J$22,0)))</f>
        <v>0</v>
      </c>
      <c r="J37" s="332">
        <f t="shared" si="5"/>
        <v>0</v>
      </c>
      <c r="K37" s="332">
        <f t="shared" si="0"/>
        <v>0</v>
      </c>
      <c r="L37" s="333"/>
      <c r="M37" s="333"/>
      <c r="N37" s="333"/>
      <c r="O37" s="332">
        <f t="shared" si="1"/>
        <v>0</v>
      </c>
      <c r="P37" s="332">
        <f t="shared" si="2"/>
        <v>0</v>
      </c>
      <c r="Q37" s="332">
        <f t="shared" si="6"/>
        <v>0</v>
      </c>
      <c r="R37" s="334">
        <f t="shared" si="7"/>
        <v>0</v>
      </c>
      <c r="S37" s="335">
        <v>0</v>
      </c>
      <c r="T37" s="335">
        <v>0</v>
      </c>
      <c r="U37" s="335"/>
      <c r="V37" s="336">
        <f t="shared" si="3"/>
        <v>0</v>
      </c>
      <c r="W37" s="336">
        <f t="shared" si="8"/>
        <v>0</v>
      </c>
      <c r="X37" s="333"/>
      <c r="Y37" s="337">
        <f t="shared" si="9"/>
        <v>0</v>
      </c>
      <c r="Z37" s="338"/>
      <c r="AA37" s="339"/>
      <c r="AB37" s="340"/>
      <c r="AC37" s="339"/>
      <c r="AD37" s="341">
        <f t="shared" si="10"/>
        <v>0</v>
      </c>
    </row>
    <row r="38" spans="1:30" ht="20.149999999999999" customHeight="1" x14ac:dyDescent="0.35">
      <c r="A38" s="327">
        <f t="shared" si="11"/>
        <v>24</v>
      </c>
      <c r="B38" s="328" t="str">
        <f>IF(RESUMEN!B32="","",RESUMEN!B32)</f>
        <v/>
      </c>
      <c r="C38" s="329" t="str">
        <f>IF(RESUMEN!C32="","",RESUMEN!C32)</f>
        <v/>
      </c>
      <c r="D38" s="328" t="str">
        <f>IF(RESUMEN!D32="","",RESUMEN!D32)</f>
        <v/>
      </c>
      <c r="E38" s="330"/>
      <c r="F38" s="331">
        <f t="shared" si="4"/>
        <v>0</v>
      </c>
      <c r="G38" s="330"/>
      <c r="H38" s="330"/>
      <c r="I38" s="332">
        <f>IF(H38=$R$2,'SS-SMI'!$H$22,IF(H38=$S$2,'SS-SMI'!$I$22,IF(H38=$T$2,'SS-SMI'!$J$22,0)))</f>
        <v>0</v>
      </c>
      <c r="J38" s="332">
        <f t="shared" si="5"/>
        <v>0</v>
      </c>
      <c r="K38" s="332">
        <f t="shared" si="0"/>
        <v>0</v>
      </c>
      <c r="L38" s="333"/>
      <c r="M38" s="333"/>
      <c r="N38" s="333"/>
      <c r="O38" s="332">
        <f t="shared" si="1"/>
        <v>0</v>
      </c>
      <c r="P38" s="332">
        <f t="shared" si="2"/>
        <v>0</v>
      </c>
      <c r="Q38" s="332">
        <f t="shared" si="6"/>
        <v>0</v>
      </c>
      <c r="R38" s="334">
        <f t="shared" si="7"/>
        <v>0</v>
      </c>
      <c r="S38" s="335">
        <v>0</v>
      </c>
      <c r="T38" s="335">
        <v>0</v>
      </c>
      <c r="U38" s="335"/>
      <c r="V38" s="336">
        <f t="shared" si="3"/>
        <v>0</v>
      </c>
      <c r="W38" s="336">
        <f t="shared" si="8"/>
        <v>0</v>
      </c>
      <c r="X38" s="333"/>
      <c r="Y38" s="337">
        <f t="shared" si="9"/>
        <v>0</v>
      </c>
      <c r="Z38" s="338"/>
      <c r="AA38" s="339"/>
      <c r="AB38" s="340"/>
      <c r="AC38" s="339"/>
      <c r="AD38" s="341">
        <f t="shared" si="10"/>
        <v>0</v>
      </c>
    </row>
    <row r="39" spans="1:30" ht="20.149999999999999" customHeight="1" x14ac:dyDescent="0.35">
      <c r="A39" s="327">
        <f t="shared" si="11"/>
        <v>25</v>
      </c>
      <c r="B39" s="328" t="str">
        <f>IF(RESUMEN!B33="","",RESUMEN!B33)</f>
        <v/>
      </c>
      <c r="C39" s="329" t="str">
        <f>IF(RESUMEN!C33="","",RESUMEN!C33)</f>
        <v/>
      </c>
      <c r="D39" s="328" t="str">
        <f>IF(RESUMEN!D33="","",RESUMEN!D33)</f>
        <v/>
      </c>
      <c r="E39" s="330"/>
      <c r="F39" s="331">
        <f t="shared" si="4"/>
        <v>0</v>
      </c>
      <c r="G39" s="330"/>
      <c r="H39" s="330"/>
      <c r="I39" s="332">
        <f>IF(H39=$R$2,'SS-SMI'!$H$22,IF(H39=$S$2,'SS-SMI'!$I$22,IF(H39=$T$2,'SS-SMI'!$J$22,0)))</f>
        <v>0</v>
      </c>
      <c r="J39" s="332">
        <f t="shared" si="5"/>
        <v>0</v>
      </c>
      <c r="K39" s="332">
        <f t="shared" si="0"/>
        <v>0</v>
      </c>
      <c r="L39" s="333"/>
      <c r="M39" s="333"/>
      <c r="N39" s="333"/>
      <c r="O39" s="332">
        <f t="shared" si="1"/>
        <v>0</v>
      </c>
      <c r="P39" s="332">
        <f t="shared" si="2"/>
        <v>0</v>
      </c>
      <c r="Q39" s="332">
        <f t="shared" si="6"/>
        <v>0</v>
      </c>
      <c r="R39" s="334">
        <f t="shared" si="7"/>
        <v>0</v>
      </c>
      <c r="S39" s="335">
        <v>0</v>
      </c>
      <c r="T39" s="335">
        <v>0</v>
      </c>
      <c r="U39" s="335"/>
      <c r="V39" s="336">
        <f t="shared" si="3"/>
        <v>0</v>
      </c>
      <c r="W39" s="336">
        <f t="shared" si="8"/>
        <v>0</v>
      </c>
      <c r="X39" s="333"/>
      <c r="Y39" s="337">
        <f t="shared" si="9"/>
        <v>0</v>
      </c>
      <c r="Z39" s="338"/>
      <c r="AA39" s="339"/>
      <c r="AB39" s="340"/>
      <c r="AC39" s="339"/>
      <c r="AD39" s="341">
        <f t="shared" si="10"/>
        <v>0</v>
      </c>
    </row>
    <row r="40" spans="1:30" ht="20.149999999999999" customHeight="1" x14ac:dyDescent="0.35">
      <c r="A40" s="327">
        <f t="shared" si="11"/>
        <v>26</v>
      </c>
      <c r="B40" s="328" t="str">
        <f>IF(RESUMEN!B34="","",RESUMEN!B34)</f>
        <v/>
      </c>
      <c r="C40" s="329" t="str">
        <f>IF(RESUMEN!C34="","",RESUMEN!C34)</f>
        <v/>
      </c>
      <c r="D40" s="328" t="str">
        <f>IF(RESUMEN!D34="","",RESUMEN!D34)</f>
        <v/>
      </c>
      <c r="E40" s="330"/>
      <c r="F40" s="331">
        <f t="shared" si="4"/>
        <v>0</v>
      </c>
      <c r="G40" s="330"/>
      <c r="H40" s="330"/>
      <c r="I40" s="332">
        <f>IF(H40=$R$2,'SS-SMI'!$H$22,IF(H40=$S$2,'SS-SMI'!$I$22,IF(H40=$T$2,'SS-SMI'!$J$22,0)))</f>
        <v>0</v>
      </c>
      <c r="J40" s="332">
        <f t="shared" si="5"/>
        <v>0</v>
      </c>
      <c r="K40" s="332">
        <f t="shared" si="0"/>
        <v>0</v>
      </c>
      <c r="L40" s="333"/>
      <c r="M40" s="333"/>
      <c r="N40" s="333"/>
      <c r="O40" s="332">
        <f t="shared" si="1"/>
        <v>0</v>
      </c>
      <c r="P40" s="332">
        <f t="shared" si="2"/>
        <v>0</v>
      </c>
      <c r="Q40" s="332">
        <f t="shared" si="6"/>
        <v>0</v>
      </c>
      <c r="R40" s="334">
        <f t="shared" si="7"/>
        <v>0</v>
      </c>
      <c r="S40" s="335">
        <v>0</v>
      </c>
      <c r="T40" s="335">
        <v>0</v>
      </c>
      <c r="U40" s="335"/>
      <c r="V40" s="336">
        <f t="shared" si="3"/>
        <v>0</v>
      </c>
      <c r="W40" s="336">
        <f t="shared" si="8"/>
        <v>0</v>
      </c>
      <c r="X40" s="333"/>
      <c r="Y40" s="337">
        <f t="shared" si="9"/>
        <v>0</v>
      </c>
      <c r="Z40" s="338"/>
      <c r="AA40" s="339"/>
      <c r="AB40" s="340"/>
      <c r="AC40" s="339"/>
      <c r="AD40" s="341">
        <f t="shared" si="10"/>
        <v>0</v>
      </c>
    </row>
    <row r="41" spans="1:30" ht="20.149999999999999" customHeight="1" x14ac:dyDescent="0.35">
      <c r="A41" s="327">
        <f t="shared" si="11"/>
        <v>27</v>
      </c>
      <c r="B41" s="328" t="str">
        <f>IF(RESUMEN!B35="","",RESUMEN!B35)</f>
        <v/>
      </c>
      <c r="C41" s="329" t="str">
        <f>IF(RESUMEN!C35="","",RESUMEN!C35)</f>
        <v/>
      </c>
      <c r="D41" s="328" t="str">
        <f>IF(RESUMEN!D35="","",RESUMEN!D35)</f>
        <v/>
      </c>
      <c r="E41" s="330"/>
      <c r="F41" s="331">
        <f t="shared" si="4"/>
        <v>0</v>
      </c>
      <c r="G41" s="330"/>
      <c r="H41" s="330"/>
      <c r="I41" s="332">
        <f>IF(H41=$R$2,'SS-SMI'!$H$22,IF(H41=$S$2,'SS-SMI'!$I$22,IF(H41=$T$2,'SS-SMI'!$J$22,0)))</f>
        <v>0</v>
      </c>
      <c r="J41" s="332">
        <f t="shared" si="5"/>
        <v>0</v>
      </c>
      <c r="K41" s="332">
        <f t="shared" si="0"/>
        <v>0</v>
      </c>
      <c r="L41" s="333"/>
      <c r="M41" s="333"/>
      <c r="N41" s="333"/>
      <c r="O41" s="332">
        <f t="shared" si="1"/>
        <v>0</v>
      </c>
      <c r="P41" s="332">
        <f t="shared" si="2"/>
        <v>0</v>
      </c>
      <c r="Q41" s="332">
        <f t="shared" si="6"/>
        <v>0</v>
      </c>
      <c r="R41" s="334">
        <f t="shared" si="7"/>
        <v>0</v>
      </c>
      <c r="S41" s="335">
        <v>0</v>
      </c>
      <c r="T41" s="335">
        <v>0</v>
      </c>
      <c r="U41" s="335"/>
      <c r="V41" s="336">
        <f t="shared" si="3"/>
        <v>0</v>
      </c>
      <c r="W41" s="336">
        <f t="shared" si="8"/>
        <v>0</v>
      </c>
      <c r="X41" s="333"/>
      <c r="Y41" s="337">
        <f t="shared" si="9"/>
        <v>0</v>
      </c>
      <c r="Z41" s="338"/>
      <c r="AA41" s="339"/>
      <c r="AB41" s="340"/>
      <c r="AC41" s="339"/>
      <c r="AD41" s="341">
        <f t="shared" si="10"/>
        <v>0</v>
      </c>
    </row>
    <row r="42" spans="1:30" ht="20.149999999999999" customHeight="1" x14ac:dyDescent="0.35">
      <c r="A42" s="327">
        <f t="shared" si="11"/>
        <v>28</v>
      </c>
      <c r="B42" s="328" t="str">
        <f>IF(RESUMEN!B36="","",RESUMEN!B36)</f>
        <v/>
      </c>
      <c r="C42" s="329" t="str">
        <f>IF(RESUMEN!C36="","",RESUMEN!C36)</f>
        <v/>
      </c>
      <c r="D42" s="328" t="str">
        <f>IF(RESUMEN!D36="","",RESUMEN!D36)</f>
        <v/>
      </c>
      <c r="E42" s="330"/>
      <c r="F42" s="331">
        <f t="shared" si="4"/>
        <v>0</v>
      </c>
      <c r="G42" s="330"/>
      <c r="H42" s="330"/>
      <c r="I42" s="332">
        <f>IF(H42=$R$2,'SS-SMI'!$H$22,IF(H42=$S$2,'SS-SMI'!$I$22,IF(H42=$T$2,'SS-SMI'!$J$22,0)))</f>
        <v>0</v>
      </c>
      <c r="J42" s="332">
        <f t="shared" si="5"/>
        <v>0</v>
      </c>
      <c r="K42" s="332">
        <f t="shared" si="0"/>
        <v>0</v>
      </c>
      <c r="L42" s="333"/>
      <c r="M42" s="333"/>
      <c r="N42" s="333"/>
      <c r="O42" s="332">
        <f t="shared" si="1"/>
        <v>0</v>
      </c>
      <c r="P42" s="332">
        <f t="shared" si="2"/>
        <v>0</v>
      </c>
      <c r="Q42" s="332">
        <f t="shared" si="6"/>
        <v>0</v>
      </c>
      <c r="R42" s="334">
        <f t="shared" si="7"/>
        <v>0</v>
      </c>
      <c r="S42" s="335">
        <v>0</v>
      </c>
      <c r="T42" s="335">
        <v>0</v>
      </c>
      <c r="U42" s="335"/>
      <c r="V42" s="336">
        <f t="shared" si="3"/>
        <v>0</v>
      </c>
      <c r="W42" s="336">
        <f t="shared" si="8"/>
        <v>0</v>
      </c>
      <c r="X42" s="333"/>
      <c r="Y42" s="337">
        <f t="shared" si="9"/>
        <v>0</v>
      </c>
      <c r="Z42" s="338"/>
      <c r="AA42" s="339"/>
      <c r="AB42" s="340"/>
      <c r="AC42" s="339"/>
      <c r="AD42" s="341">
        <f t="shared" si="10"/>
        <v>0</v>
      </c>
    </row>
    <row r="43" spans="1:30" ht="20.149999999999999" customHeight="1" x14ac:dyDescent="0.35">
      <c r="A43" s="327">
        <f t="shared" si="11"/>
        <v>29</v>
      </c>
      <c r="B43" s="328" t="str">
        <f>IF(RESUMEN!B37="","",RESUMEN!B37)</f>
        <v/>
      </c>
      <c r="C43" s="329" t="str">
        <f>IF(RESUMEN!C37="","",RESUMEN!C37)</f>
        <v/>
      </c>
      <c r="D43" s="328" t="str">
        <f>IF(RESUMEN!D37="","",RESUMEN!D37)</f>
        <v/>
      </c>
      <c r="E43" s="330"/>
      <c r="F43" s="331">
        <f t="shared" si="4"/>
        <v>0</v>
      </c>
      <c r="G43" s="330"/>
      <c r="H43" s="330"/>
      <c r="I43" s="332">
        <f>IF(H43=$R$2,'SS-SMI'!$H$22,IF(H43=$S$2,'SS-SMI'!$I$22,IF(H43=$T$2,'SS-SMI'!$J$22,0)))</f>
        <v>0</v>
      </c>
      <c r="J43" s="332">
        <f t="shared" si="5"/>
        <v>0</v>
      </c>
      <c r="K43" s="332">
        <f t="shared" si="0"/>
        <v>0</v>
      </c>
      <c r="L43" s="333"/>
      <c r="M43" s="333"/>
      <c r="N43" s="333"/>
      <c r="O43" s="332">
        <f t="shared" si="1"/>
        <v>0</v>
      </c>
      <c r="P43" s="332">
        <f t="shared" si="2"/>
        <v>0</v>
      </c>
      <c r="Q43" s="332">
        <f t="shared" si="6"/>
        <v>0</v>
      </c>
      <c r="R43" s="334">
        <f t="shared" si="7"/>
        <v>0</v>
      </c>
      <c r="S43" s="335">
        <v>0</v>
      </c>
      <c r="T43" s="335">
        <v>0</v>
      </c>
      <c r="U43" s="335"/>
      <c r="V43" s="336">
        <f t="shared" si="3"/>
        <v>0</v>
      </c>
      <c r="W43" s="336">
        <f t="shared" si="8"/>
        <v>0</v>
      </c>
      <c r="X43" s="333"/>
      <c r="Y43" s="337">
        <f t="shared" si="9"/>
        <v>0</v>
      </c>
      <c r="Z43" s="338"/>
      <c r="AA43" s="339"/>
      <c r="AB43" s="340"/>
      <c r="AC43" s="339"/>
      <c r="AD43" s="341">
        <f t="shared" si="10"/>
        <v>0</v>
      </c>
    </row>
    <row r="44" spans="1:30" ht="20.149999999999999" customHeight="1" x14ac:dyDescent="0.35">
      <c r="A44" s="327">
        <f t="shared" si="11"/>
        <v>30</v>
      </c>
      <c r="B44" s="328" t="str">
        <f>IF(RESUMEN!B38="","",RESUMEN!B38)</f>
        <v/>
      </c>
      <c r="C44" s="329" t="str">
        <f>IF(RESUMEN!C38="","",RESUMEN!C38)</f>
        <v/>
      </c>
      <c r="D44" s="328" t="str">
        <f>IF(RESUMEN!D38="","",RESUMEN!D38)</f>
        <v/>
      </c>
      <c r="E44" s="330"/>
      <c r="F44" s="331">
        <f t="shared" si="4"/>
        <v>0</v>
      </c>
      <c r="G44" s="330"/>
      <c r="H44" s="330"/>
      <c r="I44" s="332">
        <f>IF(H44=$R$2,'SS-SMI'!$H$22,IF(H44=$S$2,'SS-SMI'!$I$22,IF(H44=$T$2,'SS-SMI'!$J$22,0)))</f>
        <v>0</v>
      </c>
      <c r="J44" s="332">
        <f t="shared" si="5"/>
        <v>0</v>
      </c>
      <c r="K44" s="332">
        <f t="shared" si="0"/>
        <v>0</v>
      </c>
      <c r="L44" s="333"/>
      <c r="M44" s="333"/>
      <c r="N44" s="333"/>
      <c r="O44" s="332">
        <f t="shared" si="1"/>
        <v>0</v>
      </c>
      <c r="P44" s="332">
        <f t="shared" si="2"/>
        <v>0</v>
      </c>
      <c r="Q44" s="332">
        <f t="shared" si="6"/>
        <v>0</v>
      </c>
      <c r="R44" s="334">
        <f t="shared" si="7"/>
        <v>0</v>
      </c>
      <c r="S44" s="335">
        <v>0</v>
      </c>
      <c r="T44" s="335">
        <v>0</v>
      </c>
      <c r="U44" s="335"/>
      <c r="V44" s="336">
        <f t="shared" si="3"/>
        <v>0</v>
      </c>
      <c r="W44" s="336">
        <f t="shared" si="8"/>
        <v>0</v>
      </c>
      <c r="X44" s="333"/>
      <c r="Y44" s="337">
        <f t="shared" si="9"/>
        <v>0</v>
      </c>
      <c r="Z44" s="338"/>
      <c r="AA44" s="339"/>
      <c r="AB44" s="340"/>
      <c r="AC44" s="339"/>
      <c r="AD44" s="341">
        <f t="shared" si="10"/>
        <v>0</v>
      </c>
    </row>
    <row r="45" spans="1:30" ht="20.149999999999999" customHeight="1" x14ac:dyDescent="0.35">
      <c r="A45" s="327">
        <f t="shared" si="11"/>
        <v>31</v>
      </c>
      <c r="B45" s="328" t="str">
        <f>IF(RESUMEN!B39="","",RESUMEN!B39)</f>
        <v/>
      </c>
      <c r="C45" s="329" t="str">
        <f>IF(RESUMEN!C39="","",RESUMEN!C39)</f>
        <v/>
      </c>
      <c r="D45" s="328" t="str">
        <f>IF(RESUMEN!D39="","",RESUMEN!D39)</f>
        <v/>
      </c>
      <c r="E45" s="330"/>
      <c r="F45" s="331">
        <f t="shared" si="4"/>
        <v>0</v>
      </c>
      <c r="G45" s="330"/>
      <c r="H45" s="330"/>
      <c r="I45" s="332">
        <f>IF(H45=$R$2,'SS-SMI'!$H$22,IF(H45=$S$2,'SS-SMI'!$I$22,IF(H45=$T$2,'SS-SMI'!$J$22,0)))</f>
        <v>0</v>
      </c>
      <c r="J45" s="332">
        <f t="shared" si="5"/>
        <v>0</v>
      </c>
      <c r="K45" s="332">
        <f t="shared" si="0"/>
        <v>0</v>
      </c>
      <c r="L45" s="333"/>
      <c r="M45" s="333"/>
      <c r="N45" s="333"/>
      <c r="O45" s="332">
        <f t="shared" si="1"/>
        <v>0</v>
      </c>
      <c r="P45" s="332">
        <f t="shared" si="2"/>
        <v>0</v>
      </c>
      <c r="Q45" s="332">
        <f t="shared" si="6"/>
        <v>0</v>
      </c>
      <c r="R45" s="334">
        <f t="shared" si="7"/>
        <v>0</v>
      </c>
      <c r="S45" s="335">
        <v>0</v>
      </c>
      <c r="T45" s="335">
        <v>0</v>
      </c>
      <c r="U45" s="335"/>
      <c r="V45" s="336">
        <f t="shared" si="3"/>
        <v>0</v>
      </c>
      <c r="W45" s="336">
        <f t="shared" si="8"/>
        <v>0</v>
      </c>
      <c r="X45" s="333"/>
      <c r="Y45" s="337">
        <f t="shared" si="9"/>
        <v>0</v>
      </c>
      <c r="Z45" s="338"/>
      <c r="AA45" s="339"/>
      <c r="AB45" s="340"/>
      <c r="AC45" s="339"/>
      <c r="AD45" s="341">
        <f t="shared" si="10"/>
        <v>0</v>
      </c>
    </row>
    <row r="46" spans="1:30" ht="20.149999999999999" customHeight="1" x14ac:dyDescent="0.35">
      <c r="A46" s="327">
        <f t="shared" si="11"/>
        <v>32</v>
      </c>
      <c r="B46" s="328" t="str">
        <f>IF(RESUMEN!B40="","",RESUMEN!B40)</f>
        <v/>
      </c>
      <c r="C46" s="329" t="str">
        <f>IF(RESUMEN!C40="","",RESUMEN!C40)</f>
        <v/>
      </c>
      <c r="D46" s="328" t="str">
        <f>IF(RESUMEN!D40="","",RESUMEN!D40)</f>
        <v/>
      </c>
      <c r="E46" s="330"/>
      <c r="F46" s="331">
        <f t="shared" si="4"/>
        <v>0</v>
      </c>
      <c r="G46" s="330"/>
      <c r="H46" s="330"/>
      <c r="I46" s="332">
        <f>IF(H46=$R$2,'SS-SMI'!$H$22,IF(H46=$S$2,'SS-SMI'!$I$22,IF(H46=$T$2,'SS-SMI'!$J$22,0)))</f>
        <v>0</v>
      </c>
      <c r="J46" s="332">
        <f t="shared" si="5"/>
        <v>0</v>
      </c>
      <c r="K46" s="332">
        <f t="shared" si="0"/>
        <v>0</v>
      </c>
      <c r="L46" s="333"/>
      <c r="M46" s="333"/>
      <c r="N46" s="333"/>
      <c r="O46" s="332">
        <f t="shared" si="1"/>
        <v>0</v>
      </c>
      <c r="P46" s="332">
        <f t="shared" si="2"/>
        <v>0</v>
      </c>
      <c r="Q46" s="332">
        <f t="shared" si="6"/>
        <v>0</v>
      </c>
      <c r="R46" s="334">
        <f t="shared" si="7"/>
        <v>0</v>
      </c>
      <c r="S46" s="335">
        <v>0</v>
      </c>
      <c r="T46" s="335">
        <v>0</v>
      </c>
      <c r="U46" s="335"/>
      <c r="V46" s="336">
        <f t="shared" si="3"/>
        <v>0</v>
      </c>
      <c r="W46" s="336">
        <f t="shared" si="8"/>
        <v>0</v>
      </c>
      <c r="X46" s="333"/>
      <c r="Y46" s="337">
        <f t="shared" si="9"/>
        <v>0</v>
      </c>
      <c r="Z46" s="338"/>
      <c r="AA46" s="339"/>
      <c r="AB46" s="340"/>
      <c r="AC46" s="339"/>
      <c r="AD46" s="341">
        <f t="shared" si="10"/>
        <v>0</v>
      </c>
    </row>
    <row r="47" spans="1:30" ht="20.149999999999999" customHeight="1" x14ac:dyDescent="0.35">
      <c r="A47" s="327">
        <f t="shared" si="11"/>
        <v>33</v>
      </c>
      <c r="B47" s="328" t="str">
        <f>IF(RESUMEN!B41="","",RESUMEN!B41)</f>
        <v/>
      </c>
      <c r="C47" s="329" t="str">
        <f>IF(RESUMEN!C41="","",RESUMEN!C41)</f>
        <v/>
      </c>
      <c r="D47" s="328" t="str">
        <f>IF(RESUMEN!D41="","",RESUMEN!D41)</f>
        <v/>
      </c>
      <c r="E47" s="330"/>
      <c r="F47" s="331">
        <f t="shared" si="4"/>
        <v>0</v>
      </c>
      <c r="G47" s="330"/>
      <c r="H47" s="330"/>
      <c r="I47" s="332">
        <f>IF(H47=$R$2,'SS-SMI'!$H$22,IF(H47=$S$2,'SS-SMI'!$I$22,IF(H47=$T$2,'SS-SMI'!$J$22,0)))</f>
        <v>0</v>
      </c>
      <c r="J47" s="332">
        <f t="shared" si="5"/>
        <v>0</v>
      </c>
      <c r="K47" s="332">
        <f t="shared" si="0"/>
        <v>0</v>
      </c>
      <c r="L47" s="333"/>
      <c r="M47" s="333"/>
      <c r="N47" s="333"/>
      <c r="O47" s="332">
        <f t="shared" ref="O47:O83" si="12">SUM(L47)</f>
        <v>0</v>
      </c>
      <c r="P47" s="332">
        <f t="shared" ref="P47:P83" si="13">SUM(O47-N47)</f>
        <v>0</v>
      </c>
      <c r="Q47" s="332">
        <f t="shared" si="6"/>
        <v>0</v>
      </c>
      <c r="R47" s="334">
        <f t="shared" si="7"/>
        <v>0</v>
      </c>
      <c r="S47" s="335">
        <v>0</v>
      </c>
      <c r="T47" s="335">
        <v>0</v>
      </c>
      <c r="U47" s="335"/>
      <c r="V47" s="336">
        <f t="shared" si="3"/>
        <v>0</v>
      </c>
      <c r="W47" s="336">
        <f t="shared" si="8"/>
        <v>0</v>
      </c>
      <c r="X47" s="333"/>
      <c r="Y47" s="337">
        <f t="shared" si="9"/>
        <v>0</v>
      </c>
      <c r="Z47" s="338"/>
      <c r="AA47" s="339"/>
      <c r="AB47" s="340"/>
      <c r="AC47" s="339"/>
      <c r="AD47" s="341">
        <f t="shared" si="10"/>
        <v>0</v>
      </c>
    </row>
    <row r="48" spans="1:30" ht="20.149999999999999" customHeight="1" x14ac:dyDescent="0.35">
      <c r="A48" s="327">
        <f t="shared" si="11"/>
        <v>34</v>
      </c>
      <c r="B48" s="328" t="str">
        <f>IF(RESUMEN!B42="","",RESUMEN!B42)</f>
        <v/>
      </c>
      <c r="C48" s="329" t="str">
        <f>IF(RESUMEN!C42="","",RESUMEN!C42)</f>
        <v/>
      </c>
      <c r="D48" s="328" t="str">
        <f>IF(RESUMEN!D42="","",RESUMEN!D42)</f>
        <v/>
      </c>
      <c r="E48" s="330"/>
      <c r="F48" s="331">
        <f t="shared" si="4"/>
        <v>0</v>
      </c>
      <c r="G48" s="330"/>
      <c r="H48" s="330"/>
      <c r="I48" s="332">
        <f>IF(H48=$R$2,'SS-SMI'!$H$22,IF(H48=$S$2,'SS-SMI'!$I$22,IF(H48=$T$2,'SS-SMI'!$J$22,0)))</f>
        <v>0</v>
      </c>
      <c r="J48" s="332">
        <f t="shared" si="5"/>
        <v>0</v>
      </c>
      <c r="K48" s="332">
        <f t="shared" si="0"/>
        <v>0</v>
      </c>
      <c r="L48" s="333"/>
      <c r="M48" s="333"/>
      <c r="N48" s="333"/>
      <c r="O48" s="332">
        <f t="shared" si="12"/>
        <v>0</v>
      </c>
      <c r="P48" s="332">
        <f t="shared" si="13"/>
        <v>0</v>
      </c>
      <c r="Q48" s="332">
        <f t="shared" si="6"/>
        <v>0</v>
      </c>
      <c r="R48" s="334">
        <f t="shared" si="7"/>
        <v>0</v>
      </c>
      <c r="S48" s="335">
        <v>0</v>
      </c>
      <c r="T48" s="335">
        <v>0</v>
      </c>
      <c r="U48" s="335"/>
      <c r="V48" s="336">
        <f t="shared" si="3"/>
        <v>0</v>
      </c>
      <c r="W48" s="336">
        <f t="shared" si="8"/>
        <v>0</v>
      </c>
      <c r="X48" s="333"/>
      <c r="Y48" s="337">
        <f t="shared" si="9"/>
        <v>0</v>
      </c>
      <c r="Z48" s="338"/>
      <c r="AA48" s="339"/>
      <c r="AB48" s="340"/>
      <c r="AC48" s="339"/>
      <c r="AD48" s="341">
        <f t="shared" si="10"/>
        <v>0</v>
      </c>
    </row>
    <row r="49" spans="1:30" ht="20.149999999999999" customHeight="1" x14ac:dyDescent="0.35">
      <c r="A49" s="327">
        <f t="shared" si="11"/>
        <v>35</v>
      </c>
      <c r="B49" s="328" t="str">
        <f>IF(RESUMEN!B43="","",RESUMEN!B43)</f>
        <v/>
      </c>
      <c r="C49" s="329" t="str">
        <f>IF(RESUMEN!C43="","",RESUMEN!C43)</f>
        <v/>
      </c>
      <c r="D49" s="328" t="str">
        <f>IF(RESUMEN!D43="","",RESUMEN!D43)</f>
        <v/>
      </c>
      <c r="E49" s="330"/>
      <c r="F49" s="331">
        <f t="shared" si="4"/>
        <v>0</v>
      </c>
      <c r="G49" s="330"/>
      <c r="H49" s="330"/>
      <c r="I49" s="332">
        <f>IF(H49=$R$2,'SS-SMI'!$H$22,IF(H49=$S$2,'SS-SMI'!$I$22,IF(H49=$T$2,'SS-SMI'!$J$22,0)))</f>
        <v>0</v>
      </c>
      <c r="J49" s="332">
        <f t="shared" si="5"/>
        <v>0</v>
      </c>
      <c r="K49" s="332">
        <f t="shared" si="0"/>
        <v>0</v>
      </c>
      <c r="L49" s="333"/>
      <c r="M49" s="333"/>
      <c r="N49" s="333"/>
      <c r="O49" s="332">
        <f t="shared" si="12"/>
        <v>0</v>
      </c>
      <c r="P49" s="332">
        <f t="shared" si="13"/>
        <v>0</v>
      </c>
      <c r="Q49" s="332">
        <f t="shared" si="6"/>
        <v>0</v>
      </c>
      <c r="R49" s="334">
        <f t="shared" si="7"/>
        <v>0</v>
      </c>
      <c r="S49" s="335">
        <v>0</v>
      </c>
      <c r="T49" s="335">
        <v>0</v>
      </c>
      <c r="U49" s="335"/>
      <c r="V49" s="336">
        <f t="shared" si="3"/>
        <v>0</v>
      </c>
      <c r="W49" s="336">
        <f t="shared" si="8"/>
        <v>0</v>
      </c>
      <c r="X49" s="333"/>
      <c r="Y49" s="337">
        <f t="shared" si="9"/>
        <v>0</v>
      </c>
      <c r="Z49" s="338"/>
      <c r="AA49" s="339"/>
      <c r="AB49" s="340"/>
      <c r="AC49" s="339"/>
      <c r="AD49" s="341">
        <f t="shared" si="10"/>
        <v>0</v>
      </c>
    </row>
    <row r="50" spans="1:30" ht="20.149999999999999" customHeight="1" x14ac:dyDescent="0.35">
      <c r="A50" s="327">
        <f t="shared" si="11"/>
        <v>36</v>
      </c>
      <c r="B50" s="328" t="str">
        <f>IF(RESUMEN!B44="","",RESUMEN!B44)</f>
        <v/>
      </c>
      <c r="C50" s="329" t="str">
        <f>IF(RESUMEN!C44="","",RESUMEN!C44)</f>
        <v/>
      </c>
      <c r="D50" s="328" t="str">
        <f>IF(RESUMEN!D44="","",RESUMEN!D44)</f>
        <v/>
      </c>
      <c r="E50" s="330"/>
      <c r="F50" s="331">
        <f t="shared" si="4"/>
        <v>0</v>
      </c>
      <c r="G50" s="330"/>
      <c r="H50" s="330"/>
      <c r="I50" s="332">
        <f>IF(H50=$R$2,'SS-SMI'!$H$22,IF(H50=$S$2,'SS-SMI'!$I$22,IF(H50=$T$2,'SS-SMI'!$J$22,0)))</f>
        <v>0</v>
      </c>
      <c r="J50" s="332">
        <f t="shared" si="5"/>
        <v>0</v>
      </c>
      <c r="K50" s="332">
        <f t="shared" si="0"/>
        <v>0</v>
      </c>
      <c r="L50" s="333"/>
      <c r="M50" s="333"/>
      <c r="N50" s="333"/>
      <c r="O50" s="332">
        <f t="shared" si="12"/>
        <v>0</v>
      </c>
      <c r="P50" s="332">
        <f t="shared" si="13"/>
        <v>0</v>
      </c>
      <c r="Q50" s="332">
        <f t="shared" si="6"/>
        <v>0</v>
      </c>
      <c r="R50" s="334">
        <f t="shared" si="7"/>
        <v>0</v>
      </c>
      <c r="S50" s="335">
        <v>0</v>
      </c>
      <c r="T50" s="335">
        <v>0</v>
      </c>
      <c r="U50" s="335"/>
      <c r="V50" s="336">
        <f t="shared" si="3"/>
        <v>0</v>
      </c>
      <c r="W50" s="336">
        <f t="shared" si="8"/>
        <v>0</v>
      </c>
      <c r="X50" s="333"/>
      <c r="Y50" s="337">
        <f t="shared" si="9"/>
        <v>0</v>
      </c>
      <c r="Z50" s="338"/>
      <c r="AA50" s="339"/>
      <c r="AB50" s="340"/>
      <c r="AC50" s="339"/>
      <c r="AD50" s="341">
        <f t="shared" si="10"/>
        <v>0</v>
      </c>
    </row>
    <row r="51" spans="1:30" ht="20.149999999999999" customHeight="1" x14ac:dyDescent="0.35">
      <c r="A51" s="327">
        <f t="shared" si="11"/>
        <v>37</v>
      </c>
      <c r="B51" s="328" t="str">
        <f>IF(RESUMEN!B45="","",RESUMEN!B45)</f>
        <v/>
      </c>
      <c r="C51" s="329" t="str">
        <f>IF(RESUMEN!C45="","",RESUMEN!C45)</f>
        <v/>
      </c>
      <c r="D51" s="328" t="str">
        <f>IF(RESUMEN!D45="","",RESUMEN!D45)</f>
        <v/>
      </c>
      <c r="E51" s="330"/>
      <c r="F51" s="331">
        <f t="shared" si="4"/>
        <v>0</v>
      </c>
      <c r="G51" s="330"/>
      <c r="H51" s="330"/>
      <c r="I51" s="332">
        <f>IF(H51=$R$2,'SS-SMI'!$H$22,IF(H51=$S$2,'SS-SMI'!$I$22,IF(H51=$T$2,'SS-SMI'!$J$22,0)))</f>
        <v>0</v>
      </c>
      <c r="J51" s="332">
        <f t="shared" si="5"/>
        <v>0</v>
      </c>
      <c r="K51" s="332">
        <f t="shared" si="0"/>
        <v>0</v>
      </c>
      <c r="L51" s="333"/>
      <c r="M51" s="333"/>
      <c r="N51" s="333"/>
      <c r="O51" s="332">
        <f t="shared" si="12"/>
        <v>0</v>
      </c>
      <c r="P51" s="332">
        <f t="shared" si="13"/>
        <v>0</v>
      </c>
      <c r="Q51" s="332">
        <f t="shared" si="6"/>
        <v>0</v>
      </c>
      <c r="R51" s="334">
        <f t="shared" si="7"/>
        <v>0</v>
      </c>
      <c r="S51" s="335">
        <v>0</v>
      </c>
      <c r="T51" s="335">
        <v>0</v>
      </c>
      <c r="U51" s="335"/>
      <c r="V51" s="336">
        <f t="shared" si="3"/>
        <v>0</v>
      </c>
      <c r="W51" s="336">
        <f t="shared" si="8"/>
        <v>0</v>
      </c>
      <c r="X51" s="333"/>
      <c r="Y51" s="337">
        <f t="shared" si="9"/>
        <v>0</v>
      </c>
      <c r="Z51" s="338"/>
      <c r="AA51" s="339"/>
      <c r="AB51" s="340"/>
      <c r="AC51" s="339"/>
      <c r="AD51" s="341">
        <f t="shared" si="10"/>
        <v>0</v>
      </c>
    </row>
    <row r="52" spans="1:30" ht="20.149999999999999" customHeight="1" x14ac:dyDescent="0.35">
      <c r="A52" s="327">
        <f t="shared" si="11"/>
        <v>38</v>
      </c>
      <c r="B52" s="328" t="str">
        <f>IF(RESUMEN!B46="","",RESUMEN!B46)</f>
        <v/>
      </c>
      <c r="C52" s="329" t="str">
        <f>IF(RESUMEN!C46="","",RESUMEN!C46)</f>
        <v/>
      </c>
      <c r="D52" s="328" t="str">
        <f>IF(RESUMEN!D46="","",RESUMEN!D46)</f>
        <v/>
      </c>
      <c r="E52" s="330"/>
      <c r="F52" s="331">
        <f t="shared" si="4"/>
        <v>0</v>
      </c>
      <c r="G52" s="330"/>
      <c r="H52" s="330"/>
      <c r="I52" s="332">
        <f>IF(H52=$R$2,'SS-SMI'!$H$22,IF(H52=$S$2,'SS-SMI'!$I$22,IF(H52=$T$2,'SS-SMI'!$J$22,0)))</f>
        <v>0</v>
      </c>
      <c r="J52" s="332">
        <f t="shared" si="5"/>
        <v>0</v>
      </c>
      <c r="K52" s="332">
        <f t="shared" si="0"/>
        <v>0</v>
      </c>
      <c r="L52" s="333"/>
      <c r="M52" s="333"/>
      <c r="N52" s="333"/>
      <c r="O52" s="332">
        <f t="shared" si="12"/>
        <v>0</v>
      </c>
      <c r="P52" s="332">
        <f t="shared" si="13"/>
        <v>0</v>
      </c>
      <c r="Q52" s="332">
        <f t="shared" si="6"/>
        <v>0</v>
      </c>
      <c r="R52" s="334">
        <f t="shared" si="7"/>
        <v>0</v>
      </c>
      <c r="S52" s="335">
        <v>0</v>
      </c>
      <c r="T52" s="335">
        <v>0</v>
      </c>
      <c r="U52" s="335"/>
      <c r="V52" s="336">
        <f t="shared" si="3"/>
        <v>0</v>
      </c>
      <c r="W52" s="336">
        <f t="shared" si="8"/>
        <v>0</v>
      </c>
      <c r="X52" s="333"/>
      <c r="Y52" s="337">
        <f t="shared" si="9"/>
        <v>0</v>
      </c>
      <c r="Z52" s="338"/>
      <c r="AA52" s="339"/>
      <c r="AB52" s="340"/>
      <c r="AC52" s="339"/>
      <c r="AD52" s="341">
        <f t="shared" si="10"/>
        <v>0</v>
      </c>
    </row>
    <row r="53" spans="1:30" ht="20.149999999999999" customHeight="1" x14ac:dyDescent="0.35">
      <c r="A53" s="327">
        <f t="shared" si="11"/>
        <v>39</v>
      </c>
      <c r="B53" s="328" t="str">
        <f>IF(RESUMEN!B47="","",RESUMEN!B47)</f>
        <v/>
      </c>
      <c r="C53" s="329" t="str">
        <f>IF(RESUMEN!C47="","",RESUMEN!C47)</f>
        <v/>
      </c>
      <c r="D53" s="328" t="str">
        <f>IF(RESUMEN!D47="","",RESUMEN!D47)</f>
        <v/>
      </c>
      <c r="E53" s="330"/>
      <c r="F53" s="331">
        <f t="shared" si="4"/>
        <v>0</v>
      </c>
      <c r="G53" s="330"/>
      <c r="H53" s="330"/>
      <c r="I53" s="332">
        <f>IF(H53=$R$2,'SS-SMI'!$H$22,IF(H53=$S$2,'SS-SMI'!$I$22,IF(H53=$T$2,'SS-SMI'!$J$22,0)))</f>
        <v>0</v>
      </c>
      <c r="J53" s="332">
        <f t="shared" si="5"/>
        <v>0</v>
      </c>
      <c r="K53" s="332">
        <f t="shared" si="0"/>
        <v>0</v>
      </c>
      <c r="L53" s="333"/>
      <c r="M53" s="333"/>
      <c r="N53" s="333"/>
      <c r="O53" s="332">
        <f t="shared" si="12"/>
        <v>0</v>
      </c>
      <c r="P53" s="332">
        <f t="shared" si="13"/>
        <v>0</v>
      </c>
      <c r="Q53" s="332">
        <f t="shared" si="6"/>
        <v>0</v>
      </c>
      <c r="R53" s="334">
        <f t="shared" si="7"/>
        <v>0</v>
      </c>
      <c r="S53" s="335">
        <v>0</v>
      </c>
      <c r="T53" s="335">
        <v>0</v>
      </c>
      <c r="U53" s="335"/>
      <c r="V53" s="336">
        <f t="shared" si="3"/>
        <v>0</v>
      </c>
      <c r="W53" s="336">
        <f t="shared" si="8"/>
        <v>0</v>
      </c>
      <c r="X53" s="333"/>
      <c r="Y53" s="337">
        <f t="shared" si="9"/>
        <v>0</v>
      </c>
      <c r="Z53" s="338"/>
      <c r="AA53" s="339"/>
      <c r="AB53" s="340"/>
      <c r="AC53" s="339"/>
      <c r="AD53" s="341">
        <f t="shared" si="10"/>
        <v>0</v>
      </c>
    </row>
    <row r="54" spans="1:30" ht="20.149999999999999" customHeight="1" x14ac:dyDescent="0.35">
      <c r="A54" s="327">
        <f t="shared" si="11"/>
        <v>40</v>
      </c>
      <c r="B54" s="328" t="str">
        <f>IF(RESUMEN!B48="","",RESUMEN!B48)</f>
        <v/>
      </c>
      <c r="C54" s="329" t="str">
        <f>IF(RESUMEN!C48="","",RESUMEN!C48)</f>
        <v/>
      </c>
      <c r="D54" s="328" t="str">
        <f>IF(RESUMEN!D48="","",RESUMEN!D48)</f>
        <v/>
      </c>
      <c r="E54" s="330"/>
      <c r="F54" s="331">
        <f t="shared" si="4"/>
        <v>0</v>
      </c>
      <c r="G54" s="330"/>
      <c r="H54" s="330"/>
      <c r="I54" s="332">
        <f>IF(H54=$R$2,'SS-SMI'!$H$22,IF(H54=$S$2,'SS-SMI'!$I$22,IF(H54=$T$2,'SS-SMI'!$J$22,0)))</f>
        <v>0</v>
      </c>
      <c r="J54" s="332">
        <f t="shared" si="5"/>
        <v>0</v>
      </c>
      <c r="K54" s="332">
        <f t="shared" si="0"/>
        <v>0</v>
      </c>
      <c r="L54" s="333"/>
      <c r="M54" s="333"/>
      <c r="N54" s="333"/>
      <c r="O54" s="332">
        <f t="shared" si="12"/>
        <v>0</v>
      </c>
      <c r="P54" s="332">
        <f t="shared" si="13"/>
        <v>0</v>
      </c>
      <c r="Q54" s="332">
        <f t="shared" si="6"/>
        <v>0</v>
      </c>
      <c r="R54" s="334">
        <f t="shared" si="7"/>
        <v>0</v>
      </c>
      <c r="S54" s="335">
        <v>0</v>
      </c>
      <c r="T54" s="335">
        <v>0</v>
      </c>
      <c r="U54" s="335"/>
      <c r="V54" s="336">
        <f t="shared" si="3"/>
        <v>0</v>
      </c>
      <c r="W54" s="336">
        <f t="shared" si="8"/>
        <v>0</v>
      </c>
      <c r="X54" s="333"/>
      <c r="Y54" s="337">
        <f t="shared" si="9"/>
        <v>0</v>
      </c>
      <c r="Z54" s="338"/>
      <c r="AA54" s="339"/>
      <c r="AB54" s="340"/>
      <c r="AC54" s="339"/>
      <c r="AD54" s="341">
        <f t="shared" si="10"/>
        <v>0</v>
      </c>
    </row>
    <row r="55" spans="1:30" ht="20.149999999999999" customHeight="1" x14ac:dyDescent="0.35">
      <c r="A55" s="327">
        <f t="shared" si="11"/>
        <v>41</v>
      </c>
      <c r="B55" s="328" t="str">
        <f>IF(RESUMEN!B49="","",RESUMEN!B49)</f>
        <v/>
      </c>
      <c r="C55" s="329" t="str">
        <f>IF(RESUMEN!C49="","",RESUMEN!C49)</f>
        <v/>
      </c>
      <c r="D55" s="328" t="str">
        <f>IF(RESUMEN!D49="","",RESUMEN!D49)</f>
        <v/>
      </c>
      <c r="E55" s="330"/>
      <c r="F55" s="331">
        <f t="shared" ref="F55:F82" si="14">IF(G55&gt;E55, "error",E55-G55)</f>
        <v>0</v>
      </c>
      <c r="G55" s="330"/>
      <c r="H55" s="330"/>
      <c r="I55" s="332">
        <f>IF(H55=$R$2,'SS-SMI'!$H$22,IF(H55=$S$2,'SS-SMI'!$I$22,IF(H55=$T$2,'SS-SMI'!$J$22,0)))</f>
        <v>0</v>
      </c>
      <c r="J55" s="332">
        <f t="shared" ref="J55:J82" si="15">SUM(I55*E55)</f>
        <v>0</v>
      </c>
      <c r="K55" s="332">
        <f t="shared" ref="K55:K82" si="16">SUM(J55*14/12)</f>
        <v>0</v>
      </c>
      <c r="L55" s="333"/>
      <c r="M55" s="333"/>
      <c r="N55" s="333"/>
      <c r="O55" s="332">
        <f t="shared" ref="O55:O82" si="17">SUM(L55)</f>
        <v>0</v>
      </c>
      <c r="P55" s="332">
        <f t="shared" ref="P55:P82" si="18">SUM(O55-N55)</f>
        <v>0</v>
      </c>
      <c r="Q55" s="332">
        <f t="shared" ref="Q55:Q82" si="19">IF(E55="",0,IF(H55=$R$2,$R$10*F55/E55,IF(H55=$S$2,$S$10*F55/E55,IF(H55=$T$2,$T$10*F55/E55,0))))</f>
        <v>0</v>
      </c>
      <c r="R55" s="334">
        <f t="shared" ref="R55:R82" si="20">IF(E55="",0,IF(H55=$R$2,$R$10*G55/E55,IF(H55=$S$2,$S$10*G55/E55,IF(H55=$T$2,$T$10*G55/E55,0))))</f>
        <v>0</v>
      </c>
      <c r="S55" s="335">
        <v>0</v>
      </c>
      <c r="T55" s="335">
        <v>0</v>
      </c>
      <c r="U55" s="335"/>
      <c r="V55" s="336">
        <f t="shared" ref="V55:V82" si="21">SUM(O55+Q55+R55-S55-T55)</f>
        <v>0</v>
      </c>
      <c r="W55" s="336">
        <f t="shared" ref="W55:W82" si="22">P55+Q55+R55-S55-T55</f>
        <v>0</v>
      </c>
      <c r="X55" s="333"/>
      <c r="Y55" s="337">
        <f t="shared" ref="Y55:Y82" si="23">IF(X55&lt;&gt;0,SUM((P55-S55-T55+R55+Q55)+X55),W55)</f>
        <v>0</v>
      </c>
      <c r="Z55" s="338"/>
      <c r="AA55" s="339"/>
      <c r="AB55" s="340"/>
      <c r="AC55" s="339"/>
      <c r="AD55" s="341">
        <f t="shared" ref="AD55:AD82" si="24">IF((Y55&gt;V55),0,(V55-Y55))</f>
        <v>0</v>
      </c>
    </row>
    <row r="56" spans="1:30" ht="20.149999999999999" customHeight="1" x14ac:dyDescent="0.35">
      <c r="A56" s="327">
        <f t="shared" si="11"/>
        <v>42</v>
      </c>
      <c r="B56" s="328" t="str">
        <f>IF(RESUMEN!B50="","",RESUMEN!B50)</f>
        <v/>
      </c>
      <c r="C56" s="329" t="str">
        <f>IF(RESUMEN!C50="","",RESUMEN!C50)</f>
        <v/>
      </c>
      <c r="D56" s="328" t="str">
        <f>IF(RESUMEN!D50="","",RESUMEN!D50)</f>
        <v/>
      </c>
      <c r="E56" s="330"/>
      <c r="F56" s="331">
        <f t="shared" si="14"/>
        <v>0</v>
      </c>
      <c r="G56" s="330"/>
      <c r="H56" s="330"/>
      <c r="I56" s="332">
        <f>IF(H56=$R$2,'SS-SMI'!$H$22,IF(H56=$S$2,'SS-SMI'!$I$22,IF(H56=$T$2,'SS-SMI'!$J$22,0)))</f>
        <v>0</v>
      </c>
      <c r="J56" s="332">
        <f t="shared" si="15"/>
        <v>0</v>
      </c>
      <c r="K56" s="332">
        <f t="shared" si="16"/>
        <v>0</v>
      </c>
      <c r="L56" s="333"/>
      <c r="M56" s="333"/>
      <c r="N56" s="333"/>
      <c r="O56" s="332">
        <f t="shared" si="17"/>
        <v>0</v>
      </c>
      <c r="P56" s="332">
        <f t="shared" si="18"/>
        <v>0</v>
      </c>
      <c r="Q56" s="332">
        <f t="shared" si="19"/>
        <v>0</v>
      </c>
      <c r="R56" s="334">
        <f t="shared" si="20"/>
        <v>0</v>
      </c>
      <c r="S56" s="335">
        <v>0</v>
      </c>
      <c r="T56" s="335">
        <v>0</v>
      </c>
      <c r="U56" s="335"/>
      <c r="V56" s="336">
        <f t="shared" si="21"/>
        <v>0</v>
      </c>
      <c r="W56" s="336">
        <f t="shared" si="22"/>
        <v>0</v>
      </c>
      <c r="X56" s="333"/>
      <c r="Y56" s="337">
        <f t="shared" si="23"/>
        <v>0</v>
      </c>
      <c r="Z56" s="338"/>
      <c r="AA56" s="339"/>
      <c r="AB56" s="340"/>
      <c r="AC56" s="339"/>
      <c r="AD56" s="341">
        <f t="shared" si="24"/>
        <v>0</v>
      </c>
    </row>
    <row r="57" spans="1:30" ht="20.149999999999999" customHeight="1" x14ac:dyDescent="0.35">
      <c r="A57" s="327">
        <f t="shared" si="11"/>
        <v>43</v>
      </c>
      <c r="B57" s="328" t="str">
        <f>IF(RESUMEN!B51="","",RESUMEN!B51)</f>
        <v/>
      </c>
      <c r="C57" s="329" t="str">
        <f>IF(RESUMEN!C51="","",RESUMEN!C51)</f>
        <v/>
      </c>
      <c r="D57" s="328" t="str">
        <f>IF(RESUMEN!D51="","",RESUMEN!D51)</f>
        <v/>
      </c>
      <c r="E57" s="330"/>
      <c r="F57" s="331">
        <f t="shared" si="14"/>
        <v>0</v>
      </c>
      <c r="G57" s="330"/>
      <c r="H57" s="330"/>
      <c r="I57" s="332">
        <f>IF(H57=$R$2,'SS-SMI'!$H$22,IF(H57=$S$2,'SS-SMI'!$I$22,IF(H57=$T$2,'SS-SMI'!$J$22,0)))</f>
        <v>0</v>
      </c>
      <c r="J57" s="332">
        <f t="shared" si="15"/>
        <v>0</v>
      </c>
      <c r="K57" s="332">
        <f t="shared" si="16"/>
        <v>0</v>
      </c>
      <c r="L57" s="333"/>
      <c r="M57" s="333"/>
      <c r="N57" s="333"/>
      <c r="O57" s="332">
        <f t="shared" si="17"/>
        <v>0</v>
      </c>
      <c r="P57" s="332">
        <f t="shared" si="18"/>
        <v>0</v>
      </c>
      <c r="Q57" s="332">
        <f t="shared" si="19"/>
        <v>0</v>
      </c>
      <c r="R57" s="334">
        <f t="shared" si="20"/>
        <v>0</v>
      </c>
      <c r="S57" s="335">
        <v>0</v>
      </c>
      <c r="T57" s="335">
        <v>0</v>
      </c>
      <c r="U57" s="335"/>
      <c r="V57" s="336">
        <f t="shared" si="21"/>
        <v>0</v>
      </c>
      <c r="W57" s="336">
        <f t="shared" si="22"/>
        <v>0</v>
      </c>
      <c r="X57" s="333"/>
      <c r="Y57" s="337">
        <f t="shared" si="23"/>
        <v>0</v>
      </c>
      <c r="Z57" s="338"/>
      <c r="AA57" s="339"/>
      <c r="AB57" s="340"/>
      <c r="AC57" s="339"/>
      <c r="AD57" s="341">
        <f t="shared" si="24"/>
        <v>0</v>
      </c>
    </row>
    <row r="58" spans="1:30" ht="20.149999999999999" customHeight="1" x14ac:dyDescent="0.35">
      <c r="A58" s="327">
        <f t="shared" si="11"/>
        <v>44</v>
      </c>
      <c r="B58" s="328" t="str">
        <f>IF(RESUMEN!B52="","",RESUMEN!B52)</f>
        <v/>
      </c>
      <c r="C58" s="329" t="str">
        <f>IF(RESUMEN!C52="","",RESUMEN!C52)</f>
        <v/>
      </c>
      <c r="D58" s="328" t="str">
        <f>IF(RESUMEN!D52="","",RESUMEN!D52)</f>
        <v/>
      </c>
      <c r="E58" s="330"/>
      <c r="F58" s="331">
        <f t="shared" si="14"/>
        <v>0</v>
      </c>
      <c r="G58" s="330"/>
      <c r="H58" s="330"/>
      <c r="I58" s="332">
        <f>IF(H58=$R$2,'SS-SMI'!$H$22,IF(H58=$S$2,'SS-SMI'!$I$22,IF(H58=$T$2,'SS-SMI'!$J$22,0)))</f>
        <v>0</v>
      </c>
      <c r="J58" s="332">
        <f t="shared" si="15"/>
        <v>0</v>
      </c>
      <c r="K58" s="332">
        <f t="shared" si="16"/>
        <v>0</v>
      </c>
      <c r="L58" s="333"/>
      <c r="M58" s="333"/>
      <c r="N58" s="333"/>
      <c r="O58" s="332">
        <f t="shared" si="17"/>
        <v>0</v>
      </c>
      <c r="P58" s="332">
        <f t="shared" si="18"/>
        <v>0</v>
      </c>
      <c r="Q58" s="332">
        <f t="shared" si="19"/>
        <v>0</v>
      </c>
      <c r="R58" s="334">
        <f t="shared" si="20"/>
        <v>0</v>
      </c>
      <c r="S58" s="335">
        <v>0</v>
      </c>
      <c r="T58" s="335">
        <v>0</v>
      </c>
      <c r="U58" s="335"/>
      <c r="V58" s="336">
        <f t="shared" si="21"/>
        <v>0</v>
      </c>
      <c r="W58" s="336">
        <f t="shared" si="22"/>
        <v>0</v>
      </c>
      <c r="X58" s="333"/>
      <c r="Y58" s="337">
        <f t="shared" si="23"/>
        <v>0</v>
      </c>
      <c r="Z58" s="338"/>
      <c r="AA58" s="339"/>
      <c r="AB58" s="340"/>
      <c r="AC58" s="339"/>
      <c r="AD58" s="341">
        <f t="shared" si="24"/>
        <v>0</v>
      </c>
    </row>
    <row r="59" spans="1:30" ht="20.149999999999999" customHeight="1" x14ac:dyDescent="0.35">
      <c r="A59" s="327">
        <f t="shared" si="11"/>
        <v>45</v>
      </c>
      <c r="B59" s="328" t="str">
        <f>IF(RESUMEN!B53="","",RESUMEN!B53)</f>
        <v/>
      </c>
      <c r="C59" s="329" t="str">
        <f>IF(RESUMEN!C53="","",RESUMEN!C53)</f>
        <v/>
      </c>
      <c r="D59" s="328" t="str">
        <f>IF(RESUMEN!D53="","",RESUMEN!D53)</f>
        <v/>
      </c>
      <c r="E59" s="330"/>
      <c r="F59" s="331">
        <f t="shared" si="14"/>
        <v>0</v>
      </c>
      <c r="G59" s="330"/>
      <c r="H59" s="330"/>
      <c r="I59" s="332">
        <f>IF(H59=$R$2,'SS-SMI'!$H$22,IF(H59=$S$2,'SS-SMI'!$I$22,IF(H59=$T$2,'SS-SMI'!$J$22,0)))</f>
        <v>0</v>
      </c>
      <c r="J59" s="332">
        <f t="shared" si="15"/>
        <v>0</v>
      </c>
      <c r="K59" s="332">
        <f t="shared" si="16"/>
        <v>0</v>
      </c>
      <c r="L59" s="333"/>
      <c r="M59" s="333"/>
      <c r="N59" s="333"/>
      <c r="O59" s="332">
        <f t="shared" si="17"/>
        <v>0</v>
      </c>
      <c r="P59" s="332">
        <f t="shared" si="18"/>
        <v>0</v>
      </c>
      <c r="Q59" s="332">
        <f t="shared" si="19"/>
        <v>0</v>
      </c>
      <c r="R59" s="334">
        <f t="shared" si="20"/>
        <v>0</v>
      </c>
      <c r="S59" s="335">
        <v>0</v>
      </c>
      <c r="T59" s="335">
        <v>0</v>
      </c>
      <c r="U59" s="335"/>
      <c r="V59" s="336">
        <f t="shared" si="21"/>
        <v>0</v>
      </c>
      <c r="W59" s="336">
        <f t="shared" si="22"/>
        <v>0</v>
      </c>
      <c r="X59" s="333"/>
      <c r="Y59" s="337">
        <f t="shared" si="23"/>
        <v>0</v>
      </c>
      <c r="Z59" s="338"/>
      <c r="AA59" s="339"/>
      <c r="AB59" s="340"/>
      <c r="AC59" s="339"/>
      <c r="AD59" s="341">
        <f t="shared" si="24"/>
        <v>0</v>
      </c>
    </row>
    <row r="60" spans="1:30" ht="20.149999999999999" customHeight="1" x14ac:dyDescent="0.35">
      <c r="A60" s="327">
        <f t="shared" si="11"/>
        <v>46</v>
      </c>
      <c r="B60" s="328" t="str">
        <f>IF(RESUMEN!B54="","",RESUMEN!B54)</f>
        <v/>
      </c>
      <c r="C60" s="329" t="str">
        <f>IF(RESUMEN!C54="","",RESUMEN!C54)</f>
        <v/>
      </c>
      <c r="D60" s="328" t="str">
        <f>IF(RESUMEN!D54="","",RESUMEN!D54)</f>
        <v/>
      </c>
      <c r="E60" s="330"/>
      <c r="F60" s="331">
        <f t="shared" si="14"/>
        <v>0</v>
      </c>
      <c r="G60" s="330"/>
      <c r="H60" s="330"/>
      <c r="I60" s="332">
        <f>IF(H60=$R$2,'SS-SMI'!$H$22,IF(H60=$S$2,'SS-SMI'!$I$22,IF(H60=$T$2,'SS-SMI'!$J$22,0)))</f>
        <v>0</v>
      </c>
      <c r="J60" s="332">
        <f t="shared" si="15"/>
        <v>0</v>
      </c>
      <c r="K60" s="332">
        <f t="shared" si="16"/>
        <v>0</v>
      </c>
      <c r="L60" s="333"/>
      <c r="M60" s="333"/>
      <c r="N60" s="333"/>
      <c r="O60" s="332">
        <f t="shared" si="17"/>
        <v>0</v>
      </c>
      <c r="P60" s="332">
        <f t="shared" si="18"/>
        <v>0</v>
      </c>
      <c r="Q60" s="332">
        <f t="shared" si="19"/>
        <v>0</v>
      </c>
      <c r="R60" s="334">
        <f t="shared" si="20"/>
        <v>0</v>
      </c>
      <c r="S60" s="335">
        <v>0</v>
      </c>
      <c r="T60" s="335">
        <v>0</v>
      </c>
      <c r="U60" s="335"/>
      <c r="V60" s="336">
        <f t="shared" si="21"/>
        <v>0</v>
      </c>
      <c r="W60" s="336">
        <f t="shared" si="22"/>
        <v>0</v>
      </c>
      <c r="X60" s="333"/>
      <c r="Y60" s="337">
        <f t="shared" si="23"/>
        <v>0</v>
      </c>
      <c r="Z60" s="338"/>
      <c r="AA60" s="339"/>
      <c r="AB60" s="340"/>
      <c r="AC60" s="339"/>
      <c r="AD60" s="341">
        <f t="shared" si="24"/>
        <v>0</v>
      </c>
    </row>
    <row r="61" spans="1:30" ht="20.149999999999999" customHeight="1" x14ac:dyDescent="0.35">
      <c r="A61" s="327">
        <f t="shared" si="11"/>
        <v>47</v>
      </c>
      <c r="B61" s="328" t="str">
        <f>IF(RESUMEN!B55="","",RESUMEN!B55)</f>
        <v/>
      </c>
      <c r="C61" s="329" t="str">
        <f>IF(RESUMEN!C55="","",RESUMEN!C55)</f>
        <v/>
      </c>
      <c r="D61" s="328" t="str">
        <f>IF(RESUMEN!D55="","",RESUMEN!D55)</f>
        <v/>
      </c>
      <c r="E61" s="330"/>
      <c r="F61" s="331">
        <f t="shared" si="14"/>
        <v>0</v>
      </c>
      <c r="G61" s="330"/>
      <c r="H61" s="330"/>
      <c r="I61" s="332">
        <f>IF(H61=$R$2,'SS-SMI'!$H$22,IF(H61=$S$2,'SS-SMI'!$I$22,IF(H61=$T$2,'SS-SMI'!$J$22,0)))</f>
        <v>0</v>
      </c>
      <c r="J61" s="332">
        <f t="shared" si="15"/>
        <v>0</v>
      </c>
      <c r="K61" s="332">
        <f t="shared" si="16"/>
        <v>0</v>
      </c>
      <c r="L61" s="333"/>
      <c r="M61" s="333"/>
      <c r="N61" s="333"/>
      <c r="O61" s="332">
        <f t="shared" si="17"/>
        <v>0</v>
      </c>
      <c r="P61" s="332">
        <f t="shared" si="18"/>
        <v>0</v>
      </c>
      <c r="Q61" s="332">
        <f t="shared" si="19"/>
        <v>0</v>
      </c>
      <c r="R61" s="334">
        <f t="shared" si="20"/>
        <v>0</v>
      </c>
      <c r="S61" s="335">
        <v>0</v>
      </c>
      <c r="T61" s="335">
        <v>0</v>
      </c>
      <c r="U61" s="335"/>
      <c r="V61" s="336">
        <f t="shared" si="21"/>
        <v>0</v>
      </c>
      <c r="W61" s="336">
        <f t="shared" si="22"/>
        <v>0</v>
      </c>
      <c r="X61" s="333"/>
      <c r="Y61" s="337">
        <f t="shared" si="23"/>
        <v>0</v>
      </c>
      <c r="Z61" s="338"/>
      <c r="AA61" s="339"/>
      <c r="AB61" s="340"/>
      <c r="AC61" s="339"/>
      <c r="AD61" s="341">
        <f t="shared" si="24"/>
        <v>0</v>
      </c>
    </row>
    <row r="62" spans="1:30" ht="20.149999999999999" customHeight="1" x14ac:dyDescent="0.35">
      <c r="A62" s="327">
        <f t="shared" si="11"/>
        <v>48</v>
      </c>
      <c r="B62" s="328" t="str">
        <f>IF(RESUMEN!B56="","",RESUMEN!B56)</f>
        <v/>
      </c>
      <c r="C62" s="329" t="str">
        <f>IF(RESUMEN!C56="","",RESUMEN!C56)</f>
        <v/>
      </c>
      <c r="D62" s="328" t="str">
        <f>IF(RESUMEN!D56="","",RESUMEN!D56)</f>
        <v/>
      </c>
      <c r="E62" s="330"/>
      <c r="F62" s="331">
        <f t="shared" si="14"/>
        <v>0</v>
      </c>
      <c r="G62" s="330"/>
      <c r="H62" s="330"/>
      <c r="I62" s="332">
        <f>IF(H62=$R$2,'SS-SMI'!$H$22,IF(H62=$S$2,'SS-SMI'!$I$22,IF(H62=$T$2,'SS-SMI'!$J$22,0)))</f>
        <v>0</v>
      </c>
      <c r="J62" s="332">
        <f t="shared" si="15"/>
        <v>0</v>
      </c>
      <c r="K62" s="332">
        <f t="shared" si="16"/>
        <v>0</v>
      </c>
      <c r="L62" s="333"/>
      <c r="M62" s="333"/>
      <c r="N62" s="333"/>
      <c r="O62" s="332">
        <f t="shared" si="17"/>
        <v>0</v>
      </c>
      <c r="P62" s="332">
        <f t="shared" si="18"/>
        <v>0</v>
      </c>
      <c r="Q62" s="332">
        <f t="shared" si="19"/>
        <v>0</v>
      </c>
      <c r="R62" s="334">
        <f t="shared" si="20"/>
        <v>0</v>
      </c>
      <c r="S62" s="335">
        <v>0</v>
      </c>
      <c r="T62" s="335">
        <v>0</v>
      </c>
      <c r="U62" s="335"/>
      <c r="V62" s="336">
        <f t="shared" si="21"/>
        <v>0</v>
      </c>
      <c r="W62" s="336">
        <f t="shared" si="22"/>
        <v>0</v>
      </c>
      <c r="X62" s="333"/>
      <c r="Y62" s="337">
        <f t="shared" si="23"/>
        <v>0</v>
      </c>
      <c r="Z62" s="338"/>
      <c r="AA62" s="339"/>
      <c r="AB62" s="340"/>
      <c r="AC62" s="339"/>
      <c r="AD62" s="341">
        <f t="shared" si="24"/>
        <v>0</v>
      </c>
    </row>
    <row r="63" spans="1:30" ht="20.149999999999999" customHeight="1" x14ac:dyDescent="0.35">
      <c r="A63" s="327">
        <f t="shared" si="11"/>
        <v>49</v>
      </c>
      <c r="B63" s="328" t="str">
        <f>IF(RESUMEN!B57="","",RESUMEN!B57)</f>
        <v/>
      </c>
      <c r="C63" s="329" t="str">
        <f>IF(RESUMEN!C57="","",RESUMEN!C57)</f>
        <v/>
      </c>
      <c r="D63" s="328" t="str">
        <f>IF(RESUMEN!D57="","",RESUMEN!D57)</f>
        <v/>
      </c>
      <c r="E63" s="330"/>
      <c r="F63" s="331">
        <f t="shared" si="14"/>
        <v>0</v>
      </c>
      <c r="G63" s="330"/>
      <c r="H63" s="330"/>
      <c r="I63" s="332">
        <f>IF(H63=$R$2,'SS-SMI'!$H$22,IF(H63=$S$2,'SS-SMI'!$I$22,IF(H63=$T$2,'SS-SMI'!$J$22,0)))</f>
        <v>0</v>
      </c>
      <c r="J63" s="332">
        <f t="shared" si="15"/>
        <v>0</v>
      </c>
      <c r="K63" s="332">
        <f t="shared" si="16"/>
        <v>0</v>
      </c>
      <c r="L63" s="333"/>
      <c r="M63" s="333"/>
      <c r="N63" s="333"/>
      <c r="O63" s="332">
        <f t="shared" si="17"/>
        <v>0</v>
      </c>
      <c r="P63" s="332">
        <f t="shared" si="18"/>
        <v>0</v>
      </c>
      <c r="Q63" s="332">
        <f t="shared" si="19"/>
        <v>0</v>
      </c>
      <c r="R63" s="334">
        <f t="shared" si="20"/>
        <v>0</v>
      </c>
      <c r="S63" s="335">
        <v>0</v>
      </c>
      <c r="T63" s="335">
        <v>0</v>
      </c>
      <c r="U63" s="335"/>
      <c r="V63" s="336">
        <f t="shared" si="21"/>
        <v>0</v>
      </c>
      <c r="W63" s="336">
        <f t="shared" si="22"/>
        <v>0</v>
      </c>
      <c r="X63" s="333"/>
      <c r="Y63" s="337">
        <f t="shared" si="23"/>
        <v>0</v>
      </c>
      <c r="Z63" s="338"/>
      <c r="AA63" s="339"/>
      <c r="AB63" s="340"/>
      <c r="AC63" s="339"/>
      <c r="AD63" s="341">
        <f t="shared" si="24"/>
        <v>0</v>
      </c>
    </row>
    <row r="64" spans="1:30" ht="20.149999999999999" customHeight="1" x14ac:dyDescent="0.35">
      <c r="A64" s="327">
        <f t="shared" si="11"/>
        <v>50</v>
      </c>
      <c r="B64" s="328" t="str">
        <f>IF(RESUMEN!B58="","",RESUMEN!B58)</f>
        <v/>
      </c>
      <c r="C64" s="329" t="str">
        <f>IF(RESUMEN!C58="","",RESUMEN!C58)</f>
        <v/>
      </c>
      <c r="D64" s="328" t="str">
        <f>IF(RESUMEN!D58="","",RESUMEN!D58)</f>
        <v/>
      </c>
      <c r="E64" s="330"/>
      <c r="F64" s="331">
        <f t="shared" si="14"/>
        <v>0</v>
      </c>
      <c r="G64" s="330"/>
      <c r="H64" s="330"/>
      <c r="I64" s="332">
        <f>IF(H64=$R$2,'SS-SMI'!$H$22,IF(H64=$S$2,'SS-SMI'!$I$22,IF(H64=$T$2,'SS-SMI'!$J$22,0)))</f>
        <v>0</v>
      </c>
      <c r="J64" s="332">
        <f t="shared" si="15"/>
        <v>0</v>
      </c>
      <c r="K64" s="332">
        <f t="shared" si="16"/>
        <v>0</v>
      </c>
      <c r="L64" s="333"/>
      <c r="M64" s="333"/>
      <c r="N64" s="333"/>
      <c r="O64" s="332">
        <f t="shared" si="17"/>
        <v>0</v>
      </c>
      <c r="P64" s="332">
        <f t="shared" si="18"/>
        <v>0</v>
      </c>
      <c r="Q64" s="332">
        <f t="shared" si="19"/>
        <v>0</v>
      </c>
      <c r="R64" s="334">
        <f t="shared" si="20"/>
        <v>0</v>
      </c>
      <c r="S64" s="335">
        <v>0</v>
      </c>
      <c r="T64" s="335">
        <v>0</v>
      </c>
      <c r="U64" s="335"/>
      <c r="V64" s="336">
        <f t="shared" si="21"/>
        <v>0</v>
      </c>
      <c r="W64" s="336">
        <f t="shared" si="22"/>
        <v>0</v>
      </c>
      <c r="X64" s="333"/>
      <c r="Y64" s="337">
        <f t="shared" si="23"/>
        <v>0</v>
      </c>
      <c r="Z64" s="338"/>
      <c r="AA64" s="339"/>
      <c r="AB64" s="340"/>
      <c r="AC64" s="339"/>
      <c r="AD64" s="341">
        <f t="shared" si="24"/>
        <v>0</v>
      </c>
    </row>
    <row r="65" spans="1:30" ht="20.149999999999999" customHeight="1" x14ac:dyDescent="0.35">
      <c r="A65" s="327">
        <f t="shared" si="11"/>
        <v>51</v>
      </c>
      <c r="B65" s="328" t="str">
        <f>IF(RESUMEN!B59="","",RESUMEN!B59)</f>
        <v/>
      </c>
      <c r="C65" s="329" t="str">
        <f>IF(RESUMEN!C59="","",RESUMEN!C59)</f>
        <v/>
      </c>
      <c r="D65" s="328" t="str">
        <f>IF(RESUMEN!D59="","",RESUMEN!D59)</f>
        <v/>
      </c>
      <c r="E65" s="330"/>
      <c r="F65" s="331">
        <f t="shared" si="14"/>
        <v>0</v>
      </c>
      <c r="G65" s="330"/>
      <c r="H65" s="330"/>
      <c r="I65" s="332">
        <f>IF(H65=$R$2,'SS-SMI'!$H$22,IF(H65=$S$2,'SS-SMI'!$I$22,IF(H65=$T$2,'SS-SMI'!$J$22,0)))</f>
        <v>0</v>
      </c>
      <c r="J65" s="332">
        <f t="shared" si="15"/>
        <v>0</v>
      </c>
      <c r="K65" s="332">
        <f t="shared" si="16"/>
        <v>0</v>
      </c>
      <c r="L65" s="333"/>
      <c r="M65" s="333"/>
      <c r="N65" s="333"/>
      <c r="O65" s="332">
        <f t="shared" si="17"/>
        <v>0</v>
      </c>
      <c r="P65" s="332">
        <f t="shared" si="18"/>
        <v>0</v>
      </c>
      <c r="Q65" s="332">
        <f t="shared" si="19"/>
        <v>0</v>
      </c>
      <c r="R65" s="334">
        <f t="shared" si="20"/>
        <v>0</v>
      </c>
      <c r="S65" s="335">
        <v>0</v>
      </c>
      <c r="T65" s="335">
        <v>0</v>
      </c>
      <c r="U65" s="335"/>
      <c r="V65" s="336">
        <f t="shared" si="21"/>
        <v>0</v>
      </c>
      <c r="W65" s="336">
        <f t="shared" si="22"/>
        <v>0</v>
      </c>
      <c r="X65" s="333"/>
      <c r="Y65" s="337">
        <f t="shared" si="23"/>
        <v>0</v>
      </c>
      <c r="Z65" s="338"/>
      <c r="AA65" s="339"/>
      <c r="AB65" s="340"/>
      <c r="AC65" s="339"/>
      <c r="AD65" s="341">
        <f t="shared" si="24"/>
        <v>0</v>
      </c>
    </row>
    <row r="66" spans="1:30" ht="20.149999999999999" customHeight="1" x14ac:dyDescent="0.35">
      <c r="A66" s="327">
        <f t="shared" si="11"/>
        <v>52</v>
      </c>
      <c r="B66" s="328" t="str">
        <f>IF(RESUMEN!B60="","",RESUMEN!B60)</f>
        <v/>
      </c>
      <c r="C66" s="329" t="str">
        <f>IF(RESUMEN!C60="","",RESUMEN!C60)</f>
        <v/>
      </c>
      <c r="D66" s="328" t="str">
        <f>IF(RESUMEN!D60="","",RESUMEN!D60)</f>
        <v/>
      </c>
      <c r="E66" s="330"/>
      <c r="F66" s="331">
        <f t="shared" si="14"/>
        <v>0</v>
      </c>
      <c r="G66" s="330"/>
      <c r="H66" s="330"/>
      <c r="I66" s="332">
        <f>IF(H66=$R$2,'SS-SMI'!$H$22,IF(H66=$S$2,'SS-SMI'!$I$22,IF(H66=$T$2,'SS-SMI'!$J$22,0)))</f>
        <v>0</v>
      </c>
      <c r="J66" s="332">
        <f t="shared" si="15"/>
        <v>0</v>
      </c>
      <c r="K66" s="332">
        <f t="shared" si="16"/>
        <v>0</v>
      </c>
      <c r="L66" s="333"/>
      <c r="M66" s="333"/>
      <c r="N66" s="333"/>
      <c r="O66" s="332">
        <f t="shared" si="17"/>
        <v>0</v>
      </c>
      <c r="P66" s="332">
        <f t="shared" si="18"/>
        <v>0</v>
      </c>
      <c r="Q66" s="332">
        <f t="shared" si="19"/>
        <v>0</v>
      </c>
      <c r="R66" s="334">
        <f t="shared" si="20"/>
        <v>0</v>
      </c>
      <c r="S66" s="335">
        <v>0</v>
      </c>
      <c r="T66" s="335">
        <v>0</v>
      </c>
      <c r="U66" s="335"/>
      <c r="V66" s="336">
        <f t="shared" si="21"/>
        <v>0</v>
      </c>
      <c r="W66" s="336">
        <f t="shared" si="22"/>
        <v>0</v>
      </c>
      <c r="X66" s="333"/>
      <c r="Y66" s="337">
        <f t="shared" si="23"/>
        <v>0</v>
      </c>
      <c r="Z66" s="338"/>
      <c r="AA66" s="339"/>
      <c r="AB66" s="340"/>
      <c r="AC66" s="339"/>
      <c r="AD66" s="341">
        <f t="shared" si="24"/>
        <v>0</v>
      </c>
    </row>
    <row r="67" spans="1:30" ht="20.149999999999999" customHeight="1" x14ac:dyDescent="0.35">
      <c r="A67" s="327">
        <f t="shared" si="11"/>
        <v>53</v>
      </c>
      <c r="B67" s="328" t="str">
        <f>IF(RESUMEN!B61="","",RESUMEN!B61)</f>
        <v/>
      </c>
      <c r="C67" s="329" t="str">
        <f>IF(RESUMEN!C61="","",RESUMEN!C61)</f>
        <v/>
      </c>
      <c r="D67" s="328" t="str">
        <f>IF(RESUMEN!D61="","",RESUMEN!D61)</f>
        <v/>
      </c>
      <c r="E67" s="330"/>
      <c r="F67" s="331">
        <f t="shared" si="14"/>
        <v>0</v>
      </c>
      <c r="G67" s="330"/>
      <c r="H67" s="330"/>
      <c r="I67" s="332">
        <f>IF(H67=$R$2,'SS-SMI'!$H$22,IF(H67=$S$2,'SS-SMI'!$I$22,IF(H67=$T$2,'SS-SMI'!$J$22,0)))</f>
        <v>0</v>
      </c>
      <c r="J67" s="332">
        <f t="shared" si="15"/>
        <v>0</v>
      </c>
      <c r="K67" s="332">
        <f t="shared" si="16"/>
        <v>0</v>
      </c>
      <c r="L67" s="333"/>
      <c r="M67" s="333"/>
      <c r="N67" s="333"/>
      <c r="O67" s="332">
        <f t="shared" si="17"/>
        <v>0</v>
      </c>
      <c r="P67" s="332">
        <f t="shared" si="18"/>
        <v>0</v>
      </c>
      <c r="Q67" s="332">
        <f t="shared" si="19"/>
        <v>0</v>
      </c>
      <c r="R67" s="334">
        <f t="shared" si="20"/>
        <v>0</v>
      </c>
      <c r="S67" s="335">
        <v>0</v>
      </c>
      <c r="T67" s="335">
        <v>0</v>
      </c>
      <c r="U67" s="335"/>
      <c r="V67" s="336">
        <f t="shared" si="21"/>
        <v>0</v>
      </c>
      <c r="W67" s="336">
        <f t="shared" si="22"/>
        <v>0</v>
      </c>
      <c r="X67" s="333"/>
      <c r="Y67" s="337">
        <f t="shared" si="23"/>
        <v>0</v>
      </c>
      <c r="Z67" s="338"/>
      <c r="AA67" s="339"/>
      <c r="AB67" s="340"/>
      <c r="AC67" s="339"/>
      <c r="AD67" s="341">
        <f t="shared" si="24"/>
        <v>0</v>
      </c>
    </row>
    <row r="68" spans="1:30" ht="20.149999999999999" customHeight="1" x14ac:dyDescent="0.35">
      <c r="A68" s="327">
        <f t="shared" si="11"/>
        <v>54</v>
      </c>
      <c r="B68" s="328" t="str">
        <f>IF(RESUMEN!B62="","",RESUMEN!B62)</f>
        <v/>
      </c>
      <c r="C68" s="329" t="str">
        <f>IF(RESUMEN!C62="","",RESUMEN!C62)</f>
        <v/>
      </c>
      <c r="D68" s="328" t="str">
        <f>IF(RESUMEN!D62="","",RESUMEN!D62)</f>
        <v/>
      </c>
      <c r="E68" s="330"/>
      <c r="F68" s="331">
        <f t="shared" si="14"/>
        <v>0</v>
      </c>
      <c r="G68" s="330"/>
      <c r="H68" s="330"/>
      <c r="I68" s="332">
        <f>IF(H68=$R$2,'SS-SMI'!$H$22,IF(H68=$S$2,'SS-SMI'!$I$22,IF(H68=$T$2,'SS-SMI'!$J$22,0)))</f>
        <v>0</v>
      </c>
      <c r="J68" s="332">
        <f t="shared" si="15"/>
        <v>0</v>
      </c>
      <c r="K68" s="332">
        <f t="shared" si="16"/>
        <v>0</v>
      </c>
      <c r="L68" s="333"/>
      <c r="M68" s="333"/>
      <c r="N68" s="333"/>
      <c r="O68" s="332">
        <f t="shared" si="17"/>
        <v>0</v>
      </c>
      <c r="P68" s="332">
        <f t="shared" si="18"/>
        <v>0</v>
      </c>
      <c r="Q68" s="332">
        <f t="shared" si="19"/>
        <v>0</v>
      </c>
      <c r="R68" s="334">
        <f t="shared" si="20"/>
        <v>0</v>
      </c>
      <c r="S68" s="335">
        <v>0</v>
      </c>
      <c r="T68" s="335">
        <v>0</v>
      </c>
      <c r="U68" s="335"/>
      <c r="V68" s="336">
        <f t="shared" si="21"/>
        <v>0</v>
      </c>
      <c r="W68" s="336">
        <f t="shared" si="22"/>
        <v>0</v>
      </c>
      <c r="X68" s="333"/>
      <c r="Y68" s="337">
        <f t="shared" si="23"/>
        <v>0</v>
      </c>
      <c r="Z68" s="338"/>
      <c r="AA68" s="339"/>
      <c r="AB68" s="340"/>
      <c r="AC68" s="339"/>
      <c r="AD68" s="341">
        <f t="shared" si="24"/>
        <v>0</v>
      </c>
    </row>
    <row r="69" spans="1:30" ht="20.149999999999999" customHeight="1" x14ac:dyDescent="0.35">
      <c r="A69" s="327">
        <f t="shared" si="11"/>
        <v>55</v>
      </c>
      <c r="B69" s="328" t="str">
        <f>IF(RESUMEN!B63="","",RESUMEN!B63)</f>
        <v/>
      </c>
      <c r="C69" s="329" t="str">
        <f>IF(RESUMEN!C63="","",RESUMEN!C63)</f>
        <v/>
      </c>
      <c r="D69" s="328" t="str">
        <f>IF(RESUMEN!D63="","",RESUMEN!D63)</f>
        <v/>
      </c>
      <c r="E69" s="330"/>
      <c r="F69" s="331">
        <f t="shared" si="14"/>
        <v>0</v>
      </c>
      <c r="G69" s="330"/>
      <c r="H69" s="330"/>
      <c r="I69" s="332">
        <f>IF(H69=$R$2,'SS-SMI'!$H$22,IF(H69=$S$2,'SS-SMI'!$I$22,IF(H69=$T$2,'SS-SMI'!$J$22,0)))</f>
        <v>0</v>
      </c>
      <c r="J69" s="332">
        <f t="shared" si="15"/>
        <v>0</v>
      </c>
      <c r="K69" s="332">
        <f t="shared" si="16"/>
        <v>0</v>
      </c>
      <c r="L69" s="333"/>
      <c r="M69" s="333"/>
      <c r="N69" s="333"/>
      <c r="O69" s="332">
        <f t="shared" si="17"/>
        <v>0</v>
      </c>
      <c r="P69" s="332">
        <f t="shared" si="18"/>
        <v>0</v>
      </c>
      <c r="Q69" s="332">
        <f t="shared" si="19"/>
        <v>0</v>
      </c>
      <c r="R69" s="334">
        <f t="shared" si="20"/>
        <v>0</v>
      </c>
      <c r="S69" s="335">
        <v>0</v>
      </c>
      <c r="T69" s="335">
        <v>0</v>
      </c>
      <c r="U69" s="335"/>
      <c r="V69" s="336">
        <f t="shared" si="21"/>
        <v>0</v>
      </c>
      <c r="W69" s="336">
        <f t="shared" si="22"/>
        <v>0</v>
      </c>
      <c r="X69" s="333"/>
      <c r="Y69" s="337">
        <f t="shared" si="23"/>
        <v>0</v>
      </c>
      <c r="Z69" s="338"/>
      <c r="AA69" s="339"/>
      <c r="AB69" s="340"/>
      <c r="AC69" s="339"/>
      <c r="AD69" s="341">
        <f t="shared" si="24"/>
        <v>0</v>
      </c>
    </row>
    <row r="70" spans="1:30" ht="20.149999999999999" customHeight="1" x14ac:dyDescent="0.35">
      <c r="A70" s="327">
        <f t="shared" si="11"/>
        <v>56</v>
      </c>
      <c r="B70" s="328" t="str">
        <f>IF(RESUMEN!B64="","",RESUMEN!B64)</f>
        <v/>
      </c>
      <c r="C70" s="329" t="str">
        <f>IF(RESUMEN!C64="","",RESUMEN!C64)</f>
        <v/>
      </c>
      <c r="D70" s="328" t="str">
        <f>IF(RESUMEN!D64="","",RESUMEN!D64)</f>
        <v/>
      </c>
      <c r="E70" s="330"/>
      <c r="F70" s="331">
        <f t="shared" si="14"/>
        <v>0</v>
      </c>
      <c r="G70" s="330"/>
      <c r="H70" s="330"/>
      <c r="I70" s="332">
        <f>IF(H70=$R$2,'SS-SMI'!$H$22,IF(H70=$S$2,'SS-SMI'!$I$22,IF(H70=$T$2,'SS-SMI'!$J$22,0)))</f>
        <v>0</v>
      </c>
      <c r="J70" s="332">
        <f t="shared" si="15"/>
        <v>0</v>
      </c>
      <c r="K70" s="332">
        <f t="shared" si="16"/>
        <v>0</v>
      </c>
      <c r="L70" s="333"/>
      <c r="M70" s="333"/>
      <c r="N70" s="333"/>
      <c r="O70" s="332">
        <f t="shared" si="17"/>
        <v>0</v>
      </c>
      <c r="P70" s="332">
        <f t="shared" si="18"/>
        <v>0</v>
      </c>
      <c r="Q70" s="332">
        <f t="shared" si="19"/>
        <v>0</v>
      </c>
      <c r="R70" s="334">
        <f t="shared" si="20"/>
        <v>0</v>
      </c>
      <c r="S70" s="335">
        <v>0</v>
      </c>
      <c r="T70" s="335">
        <v>0</v>
      </c>
      <c r="U70" s="335"/>
      <c r="V70" s="336">
        <f t="shared" si="21"/>
        <v>0</v>
      </c>
      <c r="W70" s="336">
        <f t="shared" si="22"/>
        <v>0</v>
      </c>
      <c r="X70" s="333"/>
      <c r="Y70" s="337">
        <f t="shared" si="23"/>
        <v>0</v>
      </c>
      <c r="Z70" s="338"/>
      <c r="AA70" s="339"/>
      <c r="AB70" s="340"/>
      <c r="AC70" s="339"/>
      <c r="AD70" s="341">
        <f t="shared" si="24"/>
        <v>0</v>
      </c>
    </row>
    <row r="71" spans="1:30" ht="20.149999999999999" customHeight="1" x14ac:dyDescent="0.35">
      <c r="A71" s="327">
        <f t="shared" si="11"/>
        <v>57</v>
      </c>
      <c r="B71" s="328" t="str">
        <f>IF(RESUMEN!B65="","",RESUMEN!B65)</f>
        <v/>
      </c>
      <c r="C71" s="329" t="str">
        <f>IF(RESUMEN!C65="","",RESUMEN!C65)</f>
        <v/>
      </c>
      <c r="D71" s="328" t="str">
        <f>IF(RESUMEN!D65="","",RESUMEN!D65)</f>
        <v/>
      </c>
      <c r="E71" s="330"/>
      <c r="F71" s="331">
        <f t="shared" si="14"/>
        <v>0</v>
      </c>
      <c r="G71" s="330"/>
      <c r="H71" s="330"/>
      <c r="I71" s="332">
        <f>IF(H71=$R$2,'SS-SMI'!$H$22,IF(H71=$S$2,'SS-SMI'!$I$22,IF(H71=$T$2,'SS-SMI'!$J$22,0)))</f>
        <v>0</v>
      </c>
      <c r="J71" s="332">
        <f t="shared" si="15"/>
        <v>0</v>
      </c>
      <c r="K71" s="332">
        <f t="shared" si="16"/>
        <v>0</v>
      </c>
      <c r="L71" s="333"/>
      <c r="M71" s="333"/>
      <c r="N71" s="333"/>
      <c r="O71" s="332">
        <f t="shared" si="17"/>
        <v>0</v>
      </c>
      <c r="P71" s="332">
        <f t="shared" si="18"/>
        <v>0</v>
      </c>
      <c r="Q71" s="332">
        <f t="shared" si="19"/>
        <v>0</v>
      </c>
      <c r="R71" s="334">
        <f t="shared" si="20"/>
        <v>0</v>
      </c>
      <c r="S71" s="335">
        <v>0</v>
      </c>
      <c r="T71" s="335">
        <v>0</v>
      </c>
      <c r="U71" s="335"/>
      <c r="V71" s="336">
        <f t="shared" si="21"/>
        <v>0</v>
      </c>
      <c r="W71" s="336">
        <f t="shared" si="22"/>
        <v>0</v>
      </c>
      <c r="X71" s="333"/>
      <c r="Y71" s="337">
        <f t="shared" si="23"/>
        <v>0</v>
      </c>
      <c r="Z71" s="338"/>
      <c r="AA71" s="339"/>
      <c r="AB71" s="340"/>
      <c r="AC71" s="339"/>
      <c r="AD71" s="341">
        <f t="shared" si="24"/>
        <v>0</v>
      </c>
    </row>
    <row r="72" spans="1:30" ht="20.149999999999999" customHeight="1" x14ac:dyDescent="0.35">
      <c r="A72" s="327">
        <f t="shared" si="11"/>
        <v>58</v>
      </c>
      <c r="B72" s="328" t="str">
        <f>IF(RESUMEN!B66="","",RESUMEN!B66)</f>
        <v/>
      </c>
      <c r="C72" s="329" t="str">
        <f>IF(RESUMEN!C66="","",RESUMEN!C66)</f>
        <v/>
      </c>
      <c r="D72" s="328" t="str">
        <f>IF(RESUMEN!D66="","",RESUMEN!D66)</f>
        <v/>
      </c>
      <c r="E72" s="330"/>
      <c r="F72" s="331">
        <f t="shared" si="14"/>
        <v>0</v>
      </c>
      <c r="G72" s="330"/>
      <c r="H72" s="330"/>
      <c r="I72" s="332">
        <f>IF(H72=$R$2,'SS-SMI'!$H$22,IF(H72=$S$2,'SS-SMI'!$I$22,IF(H72=$T$2,'SS-SMI'!$J$22,0)))</f>
        <v>0</v>
      </c>
      <c r="J72" s="332">
        <f t="shared" si="15"/>
        <v>0</v>
      </c>
      <c r="K72" s="332">
        <f t="shared" si="16"/>
        <v>0</v>
      </c>
      <c r="L72" s="333"/>
      <c r="M72" s="333"/>
      <c r="N72" s="333"/>
      <c r="O72" s="332">
        <f t="shared" si="17"/>
        <v>0</v>
      </c>
      <c r="P72" s="332">
        <f t="shared" si="18"/>
        <v>0</v>
      </c>
      <c r="Q72" s="332">
        <f t="shared" si="19"/>
        <v>0</v>
      </c>
      <c r="R72" s="334">
        <f t="shared" si="20"/>
        <v>0</v>
      </c>
      <c r="S72" s="335">
        <v>0</v>
      </c>
      <c r="T72" s="335">
        <v>0</v>
      </c>
      <c r="U72" s="335"/>
      <c r="V72" s="336">
        <f t="shared" si="21"/>
        <v>0</v>
      </c>
      <c r="W72" s="336">
        <f t="shared" si="22"/>
        <v>0</v>
      </c>
      <c r="X72" s="333"/>
      <c r="Y72" s="337">
        <f t="shared" si="23"/>
        <v>0</v>
      </c>
      <c r="Z72" s="338"/>
      <c r="AA72" s="339"/>
      <c r="AB72" s="340"/>
      <c r="AC72" s="339"/>
      <c r="AD72" s="341">
        <f t="shared" si="24"/>
        <v>0</v>
      </c>
    </row>
    <row r="73" spans="1:30" ht="20.149999999999999" customHeight="1" x14ac:dyDescent="0.35">
      <c r="A73" s="327">
        <f t="shared" si="11"/>
        <v>59</v>
      </c>
      <c r="B73" s="328" t="str">
        <f>IF(RESUMEN!B67="","",RESUMEN!B67)</f>
        <v/>
      </c>
      <c r="C73" s="329" t="str">
        <f>IF(RESUMEN!C67="","",RESUMEN!C67)</f>
        <v/>
      </c>
      <c r="D73" s="328" t="str">
        <f>IF(RESUMEN!D67="","",RESUMEN!D67)</f>
        <v/>
      </c>
      <c r="E73" s="330"/>
      <c r="F73" s="331">
        <f t="shared" si="14"/>
        <v>0</v>
      </c>
      <c r="G73" s="330"/>
      <c r="H73" s="330"/>
      <c r="I73" s="332">
        <f>IF(H73=$R$2,'SS-SMI'!$H$22,IF(H73=$S$2,'SS-SMI'!$I$22,IF(H73=$T$2,'SS-SMI'!$J$22,0)))</f>
        <v>0</v>
      </c>
      <c r="J73" s="332">
        <f t="shared" si="15"/>
        <v>0</v>
      </c>
      <c r="K73" s="332">
        <f t="shared" si="16"/>
        <v>0</v>
      </c>
      <c r="L73" s="333"/>
      <c r="M73" s="333"/>
      <c r="N73" s="333"/>
      <c r="O73" s="332">
        <f t="shared" si="17"/>
        <v>0</v>
      </c>
      <c r="P73" s="332">
        <f t="shared" si="18"/>
        <v>0</v>
      </c>
      <c r="Q73" s="332">
        <f t="shared" si="19"/>
        <v>0</v>
      </c>
      <c r="R73" s="334">
        <f t="shared" si="20"/>
        <v>0</v>
      </c>
      <c r="S73" s="335">
        <v>0</v>
      </c>
      <c r="T73" s="335">
        <v>0</v>
      </c>
      <c r="U73" s="335"/>
      <c r="V73" s="336">
        <f t="shared" si="21"/>
        <v>0</v>
      </c>
      <c r="W73" s="336">
        <f t="shared" si="22"/>
        <v>0</v>
      </c>
      <c r="X73" s="333"/>
      <c r="Y73" s="337">
        <f t="shared" si="23"/>
        <v>0</v>
      </c>
      <c r="Z73" s="338"/>
      <c r="AA73" s="339"/>
      <c r="AB73" s="340"/>
      <c r="AC73" s="339"/>
      <c r="AD73" s="341">
        <f t="shared" si="24"/>
        <v>0</v>
      </c>
    </row>
    <row r="74" spans="1:30" ht="20.149999999999999" customHeight="1" x14ac:dyDescent="0.35">
      <c r="A74" s="327">
        <f t="shared" si="11"/>
        <v>60</v>
      </c>
      <c r="B74" s="328" t="str">
        <f>IF(RESUMEN!B68="","",RESUMEN!B68)</f>
        <v/>
      </c>
      <c r="C74" s="329" t="str">
        <f>IF(RESUMEN!C68="","",RESUMEN!C68)</f>
        <v/>
      </c>
      <c r="D74" s="328" t="str">
        <f>IF(RESUMEN!D68="","",RESUMEN!D68)</f>
        <v/>
      </c>
      <c r="E74" s="330"/>
      <c r="F74" s="331">
        <f t="shared" si="14"/>
        <v>0</v>
      </c>
      <c r="G74" s="330"/>
      <c r="H74" s="330"/>
      <c r="I74" s="332">
        <f>IF(H74=$R$2,'SS-SMI'!$H$22,IF(H74=$S$2,'SS-SMI'!$I$22,IF(H74=$T$2,'SS-SMI'!$J$22,0)))</f>
        <v>0</v>
      </c>
      <c r="J74" s="332">
        <f t="shared" si="15"/>
        <v>0</v>
      </c>
      <c r="K74" s="332">
        <f t="shared" si="16"/>
        <v>0</v>
      </c>
      <c r="L74" s="333"/>
      <c r="M74" s="333"/>
      <c r="N74" s="333"/>
      <c r="O74" s="332">
        <f t="shared" si="17"/>
        <v>0</v>
      </c>
      <c r="P74" s="332">
        <f t="shared" si="18"/>
        <v>0</v>
      </c>
      <c r="Q74" s="332">
        <f t="shared" si="19"/>
        <v>0</v>
      </c>
      <c r="R74" s="334">
        <f t="shared" si="20"/>
        <v>0</v>
      </c>
      <c r="S74" s="335">
        <v>0</v>
      </c>
      <c r="T74" s="335">
        <v>0</v>
      </c>
      <c r="U74" s="335"/>
      <c r="V74" s="336">
        <f t="shared" si="21"/>
        <v>0</v>
      </c>
      <c r="W74" s="336">
        <f t="shared" si="22"/>
        <v>0</v>
      </c>
      <c r="X74" s="333"/>
      <c r="Y74" s="337">
        <f t="shared" si="23"/>
        <v>0</v>
      </c>
      <c r="Z74" s="338"/>
      <c r="AA74" s="339"/>
      <c r="AB74" s="340"/>
      <c r="AC74" s="339"/>
      <c r="AD74" s="341">
        <f t="shared" si="24"/>
        <v>0</v>
      </c>
    </row>
    <row r="75" spans="1:30" ht="20.149999999999999" customHeight="1" x14ac:dyDescent="0.35">
      <c r="A75" s="327">
        <f t="shared" si="11"/>
        <v>61</v>
      </c>
      <c r="B75" s="328" t="str">
        <f>IF(RESUMEN!B69="","",RESUMEN!B69)</f>
        <v/>
      </c>
      <c r="C75" s="329" t="str">
        <f>IF(RESUMEN!C69="","",RESUMEN!C69)</f>
        <v/>
      </c>
      <c r="D75" s="328" t="str">
        <f>IF(RESUMEN!D69="","",RESUMEN!D69)</f>
        <v/>
      </c>
      <c r="E75" s="330"/>
      <c r="F75" s="331">
        <f t="shared" si="14"/>
        <v>0</v>
      </c>
      <c r="G75" s="330"/>
      <c r="H75" s="330"/>
      <c r="I75" s="332">
        <f>IF(H75=$R$2,'SS-SMI'!$H$22,IF(H75=$S$2,'SS-SMI'!$I$22,IF(H75=$T$2,'SS-SMI'!$J$22,0)))</f>
        <v>0</v>
      </c>
      <c r="J75" s="332">
        <f t="shared" si="15"/>
        <v>0</v>
      </c>
      <c r="K75" s="332">
        <f t="shared" si="16"/>
        <v>0</v>
      </c>
      <c r="L75" s="333"/>
      <c r="M75" s="333"/>
      <c r="N75" s="333"/>
      <c r="O75" s="332">
        <f t="shared" si="17"/>
        <v>0</v>
      </c>
      <c r="P75" s="332">
        <f t="shared" si="18"/>
        <v>0</v>
      </c>
      <c r="Q75" s="332">
        <f t="shared" si="19"/>
        <v>0</v>
      </c>
      <c r="R75" s="334">
        <f t="shared" si="20"/>
        <v>0</v>
      </c>
      <c r="S75" s="335">
        <v>0</v>
      </c>
      <c r="T75" s="335">
        <v>0</v>
      </c>
      <c r="U75" s="335"/>
      <c r="V75" s="336">
        <f t="shared" si="21"/>
        <v>0</v>
      </c>
      <c r="W75" s="336">
        <f t="shared" si="22"/>
        <v>0</v>
      </c>
      <c r="X75" s="333"/>
      <c r="Y75" s="337">
        <f t="shared" si="23"/>
        <v>0</v>
      </c>
      <c r="Z75" s="338"/>
      <c r="AA75" s="339"/>
      <c r="AB75" s="340"/>
      <c r="AC75" s="339"/>
      <c r="AD75" s="341">
        <f t="shared" si="24"/>
        <v>0</v>
      </c>
    </row>
    <row r="76" spans="1:30" ht="20.149999999999999" customHeight="1" x14ac:dyDescent="0.35">
      <c r="A76" s="327">
        <f t="shared" si="11"/>
        <v>62</v>
      </c>
      <c r="B76" s="328" t="str">
        <f>IF(RESUMEN!B70="","",RESUMEN!B70)</f>
        <v/>
      </c>
      <c r="C76" s="329" t="str">
        <f>IF(RESUMEN!C70="","",RESUMEN!C70)</f>
        <v/>
      </c>
      <c r="D76" s="328" t="str">
        <f>IF(RESUMEN!D70="","",RESUMEN!D70)</f>
        <v/>
      </c>
      <c r="E76" s="330"/>
      <c r="F76" s="331">
        <f t="shared" si="14"/>
        <v>0</v>
      </c>
      <c r="G76" s="330"/>
      <c r="H76" s="330"/>
      <c r="I76" s="332">
        <f>IF(H76=$R$2,'SS-SMI'!$H$22,IF(H76=$S$2,'SS-SMI'!$I$22,IF(H76=$T$2,'SS-SMI'!$J$22,0)))</f>
        <v>0</v>
      </c>
      <c r="J76" s="332">
        <f t="shared" si="15"/>
        <v>0</v>
      </c>
      <c r="K76" s="332">
        <f t="shared" si="16"/>
        <v>0</v>
      </c>
      <c r="L76" s="333"/>
      <c r="M76" s="333"/>
      <c r="N76" s="333"/>
      <c r="O76" s="332">
        <f t="shared" si="17"/>
        <v>0</v>
      </c>
      <c r="P76" s="332">
        <f t="shared" si="18"/>
        <v>0</v>
      </c>
      <c r="Q76" s="332">
        <f t="shared" si="19"/>
        <v>0</v>
      </c>
      <c r="R76" s="334">
        <f t="shared" si="20"/>
        <v>0</v>
      </c>
      <c r="S76" s="335">
        <v>0</v>
      </c>
      <c r="T76" s="335">
        <v>0</v>
      </c>
      <c r="U76" s="335"/>
      <c r="V76" s="336">
        <f t="shared" si="21"/>
        <v>0</v>
      </c>
      <c r="W76" s="336">
        <f t="shared" si="22"/>
        <v>0</v>
      </c>
      <c r="X76" s="333"/>
      <c r="Y76" s="337">
        <f t="shared" si="23"/>
        <v>0</v>
      </c>
      <c r="Z76" s="338"/>
      <c r="AA76" s="339"/>
      <c r="AB76" s="340"/>
      <c r="AC76" s="339"/>
      <c r="AD76" s="341">
        <f t="shared" si="24"/>
        <v>0</v>
      </c>
    </row>
    <row r="77" spans="1:30" ht="20.149999999999999" customHeight="1" x14ac:dyDescent="0.35">
      <c r="A77" s="327">
        <f t="shared" si="11"/>
        <v>63</v>
      </c>
      <c r="B77" s="328" t="str">
        <f>IF(RESUMEN!B71="","",RESUMEN!B71)</f>
        <v/>
      </c>
      <c r="C77" s="329" t="str">
        <f>IF(RESUMEN!C71="","",RESUMEN!C71)</f>
        <v/>
      </c>
      <c r="D77" s="328" t="str">
        <f>IF(RESUMEN!D71="","",RESUMEN!D71)</f>
        <v/>
      </c>
      <c r="E77" s="330"/>
      <c r="F77" s="331">
        <f t="shared" si="14"/>
        <v>0</v>
      </c>
      <c r="G77" s="330"/>
      <c r="H77" s="330"/>
      <c r="I77" s="332">
        <f>IF(H77=$R$2,'SS-SMI'!$H$22,IF(H77=$S$2,'SS-SMI'!$I$22,IF(H77=$T$2,'SS-SMI'!$J$22,0)))</f>
        <v>0</v>
      </c>
      <c r="J77" s="332">
        <f t="shared" si="15"/>
        <v>0</v>
      </c>
      <c r="K77" s="332">
        <f t="shared" si="16"/>
        <v>0</v>
      </c>
      <c r="L77" s="333"/>
      <c r="M77" s="333"/>
      <c r="N77" s="333"/>
      <c r="O77" s="332">
        <f t="shared" si="17"/>
        <v>0</v>
      </c>
      <c r="P77" s="332">
        <f t="shared" si="18"/>
        <v>0</v>
      </c>
      <c r="Q77" s="332">
        <f t="shared" si="19"/>
        <v>0</v>
      </c>
      <c r="R77" s="334">
        <f t="shared" si="20"/>
        <v>0</v>
      </c>
      <c r="S77" s="335">
        <v>0</v>
      </c>
      <c r="T77" s="335">
        <v>0</v>
      </c>
      <c r="U77" s="335"/>
      <c r="V77" s="336">
        <f t="shared" si="21"/>
        <v>0</v>
      </c>
      <c r="W77" s="336">
        <f t="shared" si="22"/>
        <v>0</v>
      </c>
      <c r="X77" s="333"/>
      <c r="Y77" s="337">
        <f t="shared" si="23"/>
        <v>0</v>
      </c>
      <c r="Z77" s="338"/>
      <c r="AA77" s="339"/>
      <c r="AB77" s="340"/>
      <c r="AC77" s="339"/>
      <c r="AD77" s="341">
        <f t="shared" si="24"/>
        <v>0</v>
      </c>
    </row>
    <row r="78" spans="1:30" ht="20.149999999999999" customHeight="1" x14ac:dyDescent="0.35">
      <c r="A78" s="327">
        <f t="shared" si="11"/>
        <v>64</v>
      </c>
      <c r="B78" s="328" t="str">
        <f>IF(RESUMEN!B72="","",RESUMEN!B72)</f>
        <v/>
      </c>
      <c r="C78" s="329" t="str">
        <f>IF(RESUMEN!C72="","",RESUMEN!C72)</f>
        <v/>
      </c>
      <c r="D78" s="328" t="str">
        <f>IF(RESUMEN!D72="","",RESUMEN!D72)</f>
        <v/>
      </c>
      <c r="E78" s="330"/>
      <c r="F78" s="331">
        <f t="shared" si="14"/>
        <v>0</v>
      </c>
      <c r="G78" s="330"/>
      <c r="H78" s="330"/>
      <c r="I78" s="332">
        <f>IF(H78=$R$2,'SS-SMI'!$H$22,IF(H78=$S$2,'SS-SMI'!$I$22,IF(H78=$T$2,'SS-SMI'!$J$22,0)))</f>
        <v>0</v>
      </c>
      <c r="J78" s="332">
        <f t="shared" si="15"/>
        <v>0</v>
      </c>
      <c r="K78" s="332">
        <f t="shared" si="16"/>
        <v>0</v>
      </c>
      <c r="L78" s="333"/>
      <c r="M78" s="333"/>
      <c r="N78" s="333"/>
      <c r="O78" s="332">
        <f t="shared" si="17"/>
        <v>0</v>
      </c>
      <c r="P78" s="332">
        <f t="shared" si="18"/>
        <v>0</v>
      </c>
      <c r="Q78" s="332">
        <f t="shared" si="19"/>
        <v>0</v>
      </c>
      <c r="R78" s="334">
        <f t="shared" si="20"/>
        <v>0</v>
      </c>
      <c r="S78" s="335">
        <v>0</v>
      </c>
      <c r="T78" s="335">
        <v>0</v>
      </c>
      <c r="U78" s="335"/>
      <c r="V78" s="336">
        <f t="shared" si="21"/>
        <v>0</v>
      </c>
      <c r="W78" s="336">
        <f t="shared" si="22"/>
        <v>0</v>
      </c>
      <c r="X78" s="333"/>
      <c r="Y78" s="337">
        <f t="shared" si="23"/>
        <v>0</v>
      </c>
      <c r="Z78" s="338"/>
      <c r="AA78" s="339"/>
      <c r="AB78" s="340"/>
      <c r="AC78" s="339"/>
      <c r="AD78" s="341">
        <f t="shared" si="24"/>
        <v>0</v>
      </c>
    </row>
    <row r="79" spans="1:30" ht="20.149999999999999" customHeight="1" x14ac:dyDescent="0.35">
      <c r="A79" s="327">
        <f t="shared" si="11"/>
        <v>65</v>
      </c>
      <c r="B79" s="328" t="str">
        <f>IF(RESUMEN!B73="","",RESUMEN!B73)</f>
        <v/>
      </c>
      <c r="C79" s="329" t="str">
        <f>IF(RESUMEN!C73="","",RESUMEN!C73)</f>
        <v/>
      </c>
      <c r="D79" s="328" t="str">
        <f>IF(RESUMEN!D73="","",RESUMEN!D73)</f>
        <v/>
      </c>
      <c r="E79" s="330"/>
      <c r="F79" s="331">
        <f t="shared" si="14"/>
        <v>0</v>
      </c>
      <c r="G79" s="330"/>
      <c r="H79" s="330"/>
      <c r="I79" s="332">
        <f>IF(H79=$R$2,'SS-SMI'!$H$22,IF(H79=$S$2,'SS-SMI'!$I$22,IF(H79=$T$2,'SS-SMI'!$J$22,0)))</f>
        <v>0</v>
      </c>
      <c r="J79" s="332">
        <f t="shared" si="15"/>
        <v>0</v>
      </c>
      <c r="K79" s="332">
        <f t="shared" si="16"/>
        <v>0</v>
      </c>
      <c r="L79" s="333"/>
      <c r="M79" s="333"/>
      <c r="N79" s="333"/>
      <c r="O79" s="332">
        <f t="shared" si="17"/>
        <v>0</v>
      </c>
      <c r="P79" s="332">
        <f t="shared" si="18"/>
        <v>0</v>
      </c>
      <c r="Q79" s="332">
        <f t="shared" si="19"/>
        <v>0</v>
      </c>
      <c r="R79" s="334">
        <f t="shared" si="20"/>
        <v>0</v>
      </c>
      <c r="S79" s="335">
        <v>0</v>
      </c>
      <c r="T79" s="335">
        <v>0</v>
      </c>
      <c r="U79" s="335"/>
      <c r="V79" s="336">
        <f t="shared" si="21"/>
        <v>0</v>
      </c>
      <c r="W79" s="336">
        <f t="shared" si="22"/>
        <v>0</v>
      </c>
      <c r="X79" s="333"/>
      <c r="Y79" s="337">
        <f t="shared" si="23"/>
        <v>0</v>
      </c>
      <c r="Z79" s="338"/>
      <c r="AA79" s="339"/>
      <c r="AB79" s="340"/>
      <c r="AC79" s="339"/>
      <c r="AD79" s="341">
        <f t="shared" si="24"/>
        <v>0</v>
      </c>
    </row>
    <row r="80" spans="1:30" ht="20.149999999999999" customHeight="1" x14ac:dyDescent="0.35">
      <c r="A80" s="327">
        <f t="shared" si="11"/>
        <v>66</v>
      </c>
      <c r="B80" s="328" t="str">
        <f>IF(RESUMEN!B74="","",RESUMEN!B74)</f>
        <v/>
      </c>
      <c r="C80" s="329" t="str">
        <f>IF(RESUMEN!C74="","",RESUMEN!C74)</f>
        <v/>
      </c>
      <c r="D80" s="328" t="str">
        <f>IF(RESUMEN!D74="","",RESUMEN!D74)</f>
        <v/>
      </c>
      <c r="E80" s="330"/>
      <c r="F80" s="331">
        <f t="shared" si="14"/>
        <v>0</v>
      </c>
      <c r="G80" s="330"/>
      <c r="H80" s="330"/>
      <c r="I80" s="332">
        <f>IF(H80=$R$2,'SS-SMI'!$H$22,IF(H80=$S$2,'SS-SMI'!$I$22,IF(H80=$T$2,'SS-SMI'!$J$22,0)))</f>
        <v>0</v>
      </c>
      <c r="J80" s="332">
        <f t="shared" si="15"/>
        <v>0</v>
      </c>
      <c r="K80" s="332">
        <f t="shared" si="16"/>
        <v>0</v>
      </c>
      <c r="L80" s="333"/>
      <c r="M80" s="333"/>
      <c r="N80" s="333"/>
      <c r="O80" s="332">
        <f t="shared" si="17"/>
        <v>0</v>
      </c>
      <c r="P80" s="332">
        <f t="shared" si="18"/>
        <v>0</v>
      </c>
      <c r="Q80" s="332">
        <f t="shared" si="19"/>
        <v>0</v>
      </c>
      <c r="R80" s="334">
        <f t="shared" si="20"/>
        <v>0</v>
      </c>
      <c r="S80" s="335">
        <v>0</v>
      </c>
      <c r="T80" s="335">
        <v>0</v>
      </c>
      <c r="U80" s="335"/>
      <c r="V80" s="336">
        <f t="shared" si="21"/>
        <v>0</v>
      </c>
      <c r="W80" s="336">
        <f t="shared" si="22"/>
        <v>0</v>
      </c>
      <c r="X80" s="333"/>
      <c r="Y80" s="337">
        <f t="shared" si="23"/>
        <v>0</v>
      </c>
      <c r="Z80" s="338"/>
      <c r="AA80" s="339"/>
      <c r="AB80" s="340"/>
      <c r="AC80" s="339"/>
      <c r="AD80" s="341">
        <f t="shared" si="24"/>
        <v>0</v>
      </c>
    </row>
    <row r="81" spans="1:30" ht="20.149999999999999" customHeight="1" x14ac:dyDescent="0.35">
      <c r="A81" s="327">
        <f t="shared" si="11"/>
        <v>67</v>
      </c>
      <c r="B81" s="328" t="str">
        <f>IF(RESUMEN!B75="","",RESUMEN!B75)</f>
        <v/>
      </c>
      <c r="C81" s="329" t="str">
        <f>IF(RESUMEN!C75="","",RESUMEN!C75)</f>
        <v/>
      </c>
      <c r="D81" s="328" t="str">
        <f>IF(RESUMEN!D75="","",RESUMEN!D75)</f>
        <v/>
      </c>
      <c r="E81" s="330"/>
      <c r="F81" s="331">
        <f t="shared" si="14"/>
        <v>0</v>
      </c>
      <c r="G81" s="330"/>
      <c r="H81" s="330"/>
      <c r="I81" s="332">
        <f>IF(H81=$R$2,'SS-SMI'!$H$22,IF(H81=$S$2,'SS-SMI'!$I$22,IF(H81=$T$2,'SS-SMI'!$J$22,0)))</f>
        <v>0</v>
      </c>
      <c r="J81" s="332">
        <f t="shared" si="15"/>
        <v>0</v>
      </c>
      <c r="K81" s="332">
        <f t="shared" si="16"/>
        <v>0</v>
      </c>
      <c r="L81" s="333"/>
      <c r="M81" s="333"/>
      <c r="N81" s="333"/>
      <c r="O81" s="332">
        <f t="shared" si="17"/>
        <v>0</v>
      </c>
      <c r="P81" s="332">
        <f t="shared" si="18"/>
        <v>0</v>
      </c>
      <c r="Q81" s="332">
        <f t="shared" si="19"/>
        <v>0</v>
      </c>
      <c r="R81" s="334">
        <f t="shared" si="20"/>
        <v>0</v>
      </c>
      <c r="S81" s="335">
        <v>0</v>
      </c>
      <c r="T81" s="335">
        <v>0</v>
      </c>
      <c r="U81" s="335"/>
      <c r="V81" s="336">
        <f t="shared" si="21"/>
        <v>0</v>
      </c>
      <c r="W81" s="336">
        <f t="shared" si="22"/>
        <v>0</v>
      </c>
      <c r="X81" s="333"/>
      <c r="Y81" s="337">
        <f t="shared" si="23"/>
        <v>0</v>
      </c>
      <c r="Z81" s="338"/>
      <c r="AA81" s="339"/>
      <c r="AB81" s="340"/>
      <c r="AC81" s="339"/>
      <c r="AD81" s="341">
        <f t="shared" si="24"/>
        <v>0</v>
      </c>
    </row>
    <row r="82" spans="1:30" ht="20.149999999999999" customHeight="1" x14ac:dyDescent="0.35">
      <c r="A82" s="327">
        <f t="shared" si="11"/>
        <v>68</v>
      </c>
      <c r="B82" s="328" t="str">
        <f>IF(RESUMEN!B76="","",RESUMEN!B76)</f>
        <v/>
      </c>
      <c r="C82" s="329" t="str">
        <f>IF(RESUMEN!C76="","",RESUMEN!C76)</f>
        <v/>
      </c>
      <c r="D82" s="328" t="str">
        <f>IF(RESUMEN!D76="","",RESUMEN!D76)</f>
        <v/>
      </c>
      <c r="E82" s="330"/>
      <c r="F82" s="331">
        <f t="shared" si="14"/>
        <v>0</v>
      </c>
      <c r="G82" s="330"/>
      <c r="H82" s="330"/>
      <c r="I82" s="332">
        <f>IF(H82=$R$2,'SS-SMI'!$H$22,IF(H82=$S$2,'SS-SMI'!$I$22,IF(H82=$T$2,'SS-SMI'!$J$22,0)))</f>
        <v>0</v>
      </c>
      <c r="J82" s="332">
        <f t="shared" si="15"/>
        <v>0</v>
      </c>
      <c r="K82" s="332">
        <f t="shared" si="16"/>
        <v>0</v>
      </c>
      <c r="L82" s="333"/>
      <c r="M82" s="333"/>
      <c r="N82" s="333"/>
      <c r="O82" s="332">
        <f t="shared" si="17"/>
        <v>0</v>
      </c>
      <c r="P82" s="332">
        <f t="shared" si="18"/>
        <v>0</v>
      </c>
      <c r="Q82" s="332">
        <f t="shared" si="19"/>
        <v>0</v>
      </c>
      <c r="R82" s="334">
        <f t="shared" si="20"/>
        <v>0</v>
      </c>
      <c r="S82" s="335">
        <v>0</v>
      </c>
      <c r="T82" s="335">
        <v>0</v>
      </c>
      <c r="U82" s="335"/>
      <c r="V82" s="336">
        <f t="shared" si="21"/>
        <v>0</v>
      </c>
      <c r="W82" s="336">
        <f t="shared" si="22"/>
        <v>0</v>
      </c>
      <c r="X82" s="333"/>
      <c r="Y82" s="337">
        <f t="shared" si="23"/>
        <v>0</v>
      </c>
      <c r="Z82" s="338"/>
      <c r="AA82" s="339"/>
      <c r="AB82" s="340"/>
      <c r="AC82" s="339"/>
      <c r="AD82" s="341">
        <f t="shared" si="24"/>
        <v>0</v>
      </c>
    </row>
    <row r="83" spans="1:30" ht="20.149999999999999" customHeight="1" x14ac:dyDescent="0.35">
      <c r="A83" s="327">
        <f t="shared" si="11"/>
        <v>69</v>
      </c>
      <c r="B83" s="328" t="str">
        <f>IF(RESUMEN!B77="","",RESUMEN!B77)</f>
        <v/>
      </c>
      <c r="C83" s="329" t="str">
        <f>IF(RESUMEN!C77="","",RESUMEN!C77)</f>
        <v/>
      </c>
      <c r="D83" s="328" t="str">
        <f>IF(RESUMEN!D77="","",RESUMEN!D77)</f>
        <v/>
      </c>
      <c r="E83" s="330"/>
      <c r="F83" s="331">
        <f t="shared" si="4"/>
        <v>0</v>
      </c>
      <c r="G83" s="330"/>
      <c r="H83" s="330"/>
      <c r="I83" s="332">
        <f>IF(H83=$R$2,'SS-SMI'!$H$22,IF(H83=$S$2,'SS-SMI'!$I$22,IF(H83=$T$2,'SS-SMI'!$J$22,0)))</f>
        <v>0</v>
      </c>
      <c r="J83" s="332">
        <f t="shared" si="5"/>
        <v>0</v>
      </c>
      <c r="K83" s="332">
        <f t="shared" si="0"/>
        <v>0</v>
      </c>
      <c r="L83" s="333"/>
      <c r="M83" s="333"/>
      <c r="N83" s="333"/>
      <c r="O83" s="332">
        <f t="shared" si="12"/>
        <v>0</v>
      </c>
      <c r="P83" s="332">
        <f t="shared" si="13"/>
        <v>0</v>
      </c>
      <c r="Q83" s="332">
        <f t="shared" si="6"/>
        <v>0</v>
      </c>
      <c r="R83" s="334">
        <f t="shared" si="7"/>
        <v>0</v>
      </c>
      <c r="S83" s="335">
        <v>0</v>
      </c>
      <c r="T83" s="335">
        <v>0</v>
      </c>
      <c r="U83" s="335"/>
      <c r="V83" s="336">
        <f t="shared" si="3"/>
        <v>0</v>
      </c>
      <c r="W83" s="336">
        <f t="shared" si="8"/>
        <v>0</v>
      </c>
      <c r="X83" s="333"/>
      <c r="Y83" s="337">
        <f t="shared" si="9"/>
        <v>0</v>
      </c>
      <c r="Z83" s="338"/>
      <c r="AA83" s="339"/>
      <c r="AB83" s="340"/>
      <c r="AC83" s="339"/>
      <c r="AD83" s="341">
        <f t="shared" si="10"/>
        <v>0</v>
      </c>
    </row>
    <row r="84" spans="1:30" ht="20.149999999999999" customHeight="1" x14ac:dyDescent="0.35">
      <c r="A84" s="56"/>
      <c r="B84" s="318"/>
      <c r="C84" s="318"/>
      <c r="D84" s="318"/>
      <c r="E84" s="318"/>
      <c r="F84" s="318"/>
      <c r="G84" s="318"/>
      <c r="H84" s="318"/>
      <c r="I84" s="318"/>
      <c r="J84" s="318"/>
      <c r="K84" s="318"/>
      <c r="L84" s="319">
        <f>SUM(L15:L83)</f>
        <v>0</v>
      </c>
      <c r="M84" s="318"/>
      <c r="N84" s="318"/>
      <c r="O84" s="319">
        <f t="shared" ref="O84:Z84" si="25">SUM(O15:O83)</f>
        <v>0</v>
      </c>
      <c r="P84" s="319">
        <f t="shared" si="25"/>
        <v>0</v>
      </c>
      <c r="Q84" s="319">
        <f t="shared" si="25"/>
        <v>0</v>
      </c>
      <c r="R84" s="319">
        <f t="shared" si="25"/>
        <v>0</v>
      </c>
      <c r="S84" s="319">
        <f t="shared" si="25"/>
        <v>0</v>
      </c>
      <c r="T84" s="319">
        <f t="shared" si="25"/>
        <v>0</v>
      </c>
      <c r="U84" s="319">
        <f t="shared" si="25"/>
        <v>0</v>
      </c>
      <c r="V84" s="320">
        <f t="shared" si="25"/>
        <v>0</v>
      </c>
      <c r="W84" s="320">
        <f t="shared" si="25"/>
        <v>0</v>
      </c>
      <c r="X84" s="319">
        <f t="shared" si="25"/>
        <v>0</v>
      </c>
      <c r="Y84" s="320">
        <f t="shared" si="25"/>
        <v>0</v>
      </c>
      <c r="Z84" s="321">
        <f t="shared" si="25"/>
        <v>0</v>
      </c>
      <c r="AA84" s="322"/>
      <c r="AB84" s="322"/>
      <c r="AC84" s="322"/>
      <c r="AD84" s="323">
        <f>SUM(AD15:AD83)</f>
        <v>0</v>
      </c>
    </row>
  </sheetData>
  <sheetProtection algorithmName="SHA-512" hashValue="9Z6OSQXGqwD46m21fRHIPGeiELGrdLCuRSWA5knLjxsy6FyzInQL7y8K0McrehV2UC0icFZwypXyYWKqlXeoHA==" saltValue="H9/6GI8FyP4UKbOjPa1YHQ==" spinCount="100000" sheet="1" objects="1" scenarios="1"/>
  <mergeCells count="30">
    <mergeCell ref="U6:Y6"/>
    <mergeCell ref="B7:E7"/>
    <mergeCell ref="F7:G7"/>
    <mergeCell ref="O7:Q8"/>
    <mergeCell ref="U7:Y7"/>
    <mergeCell ref="W13:Y13"/>
    <mergeCell ref="Z7:AA7"/>
    <mergeCell ref="B8:E8"/>
    <mergeCell ref="O10:Q10"/>
    <mergeCell ref="O11:Q11"/>
    <mergeCell ref="P12:Q12"/>
    <mergeCell ref="F13:G13"/>
    <mergeCell ref="I13:K13"/>
    <mergeCell ref="O9:Q9"/>
    <mergeCell ref="R1:S1"/>
    <mergeCell ref="P2:Q2"/>
    <mergeCell ref="A2:A13"/>
    <mergeCell ref="E2:F2"/>
    <mergeCell ref="G2:H4"/>
    <mergeCell ref="I2:N4"/>
    <mergeCell ref="O1:Q1"/>
    <mergeCell ref="C6:E6"/>
    <mergeCell ref="F6:G6"/>
    <mergeCell ref="C3:D3"/>
    <mergeCell ref="D4:F5"/>
    <mergeCell ref="O3:Q3"/>
    <mergeCell ref="O4:Q4"/>
    <mergeCell ref="O5:Q5"/>
    <mergeCell ref="O6:Q6"/>
    <mergeCell ref="B2:D2"/>
  </mergeCells>
  <phoneticPr fontId="30" type="noConversion"/>
  <conditionalFormatting sqref="F3">
    <cfRule type="cellIs" dxfId="18" priority="1" stopIfTrue="1" operator="equal">
      <formula>"x"</formula>
    </cfRule>
  </conditionalFormatting>
  <conditionalFormatting sqref="H13:I13 L13">
    <cfRule type="expression" dxfId="17" priority="2" stopIfTrue="1">
      <formula>NOT(ISERROR(SEARCH("OJO",H13)))</formula>
    </cfRule>
  </conditionalFormatting>
  <dataValidations xWindow="11104" yWindow="22827" count="2">
    <dataValidation type="list" allowBlank="1" showErrorMessage="1" sqref="H15:H83">
      <formula1>$R$2:$T$2</formula1>
      <formula2>0</formula2>
    </dataValidation>
    <dataValidation type="list" allowBlank="1" showErrorMessage="1" sqref="AA15:AA83">
      <formula1>$AG$14:$AG$17</formula1>
      <formula2>0</formula2>
    </dataValidation>
  </dataValidations>
  <printOptions horizontalCentered="1" verticalCentered="1"/>
  <pageMargins left="0.31527777777777777" right="0.31527777777777777" top="0.74861111111111112" bottom="0.74861111111111112" header="0.31527777777777777" footer="0.31527777777777777"/>
  <pageSetup paperSize="9" firstPageNumber="0" orientation="landscape" horizontalDpi="300" verticalDpi="300"/>
  <headerFooter alignWithMargins="0">
    <oddHeader>&amp;C&amp;A</oddHeader>
    <oddFooter>&amp;R&amp;F</oddFooter>
  </headerFooter>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9"/>
    <pageSetUpPr fitToPage="1"/>
  </sheetPr>
  <dimension ref="A1:AG84"/>
  <sheetViews>
    <sheetView topLeftCell="D27" zoomScale="70" zoomScaleNormal="70" workbookViewId="0">
      <selection activeCell="AC19" sqref="AC19"/>
    </sheetView>
  </sheetViews>
  <sheetFormatPr baseColWidth="10" defaultRowHeight="14.5" x14ac:dyDescent="0.35"/>
  <cols>
    <col min="1" max="1" width="7.81640625" customWidth="1"/>
    <col min="3" max="3" width="35.81640625" customWidth="1"/>
    <col min="4" max="4" width="13" customWidth="1"/>
    <col min="6" max="6" width="7.81640625" customWidth="1"/>
    <col min="7" max="7" width="8.26953125" customWidth="1"/>
    <col min="8" max="8" width="6.54296875" customWidth="1"/>
    <col min="9" max="9" width="6.7265625" customWidth="1"/>
    <col min="10" max="10" width="10.453125" customWidth="1"/>
    <col min="11" max="11" width="8.453125" customWidth="1"/>
    <col min="12" max="12" width="13.54296875" customWidth="1"/>
    <col min="13" max="13" width="10.7265625" customWidth="1"/>
    <col min="15" max="15" width="12.81640625" customWidth="1"/>
    <col min="16" max="16" width="12.26953125" customWidth="1"/>
    <col min="17" max="17" width="12.453125" customWidth="1"/>
    <col min="18" max="18" width="15.1796875" customWidth="1"/>
    <col min="19" max="19" width="15.81640625" customWidth="1"/>
    <col min="20" max="20" width="12.54296875" bestFit="1" customWidth="1"/>
    <col min="21" max="21" width="0" hidden="1" customWidth="1"/>
    <col min="23" max="23" width="12.81640625" customWidth="1"/>
    <col min="24" max="24" width="12.81640625" hidden="1" customWidth="1"/>
    <col min="25" max="25" width="12.7265625" customWidth="1"/>
    <col min="28" max="28" width="14.453125" customWidth="1"/>
    <col min="29" max="29" width="36" customWidth="1"/>
  </cols>
  <sheetData>
    <row r="1" spans="1:33" ht="15.5" x14ac:dyDescent="0.35">
      <c r="A1" s="5"/>
      <c r="B1" s="37"/>
      <c r="C1" s="37"/>
      <c r="D1" s="37"/>
      <c r="E1" s="37"/>
      <c r="F1" s="37"/>
      <c r="G1" s="37"/>
      <c r="H1" s="37"/>
      <c r="I1" s="37"/>
      <c r="J1" s="37"/>
      <c r="K1" s="37"/>
      <c r="L1" s="37"/>
      <c r="M1" s="37"/>
      <c r="N1" s="37"/>
      <c r="O1" s="407" t="s">
        <v>8</v>
      </c>
      <c r="P1" s="407"/>
      <c r="Q1" s="407"/>
      <c r="R1" s="400" t="str">
        <f>RESUMEN!D2</f>
        <v/>
      </c>
      <c r="S1" s="400"/>
      <c r="T1" s="37"/>
      <c r="U1" s="37"/>
      <c r="V1" s="37"/>
      <c r="W1" s="37"/>
      <c r="X1" s="37"/>
      <c r="Y1" s="37"/>
      <c r="Z1" s="37"/>
      <c r="AA1" s="37"/>
      <c r="AB1" s="37"/>
      <c r="AC1" s="37"/>
      <c r="AD1" s="37"/>
    </row>
    <row r="2" spans="1:33" ht="15.75" customHeight="1" x14ac:dyDescent="0.35">
      <c r="A2" s="402"/>
      <c r="B2" s="415" t="s">
        <v>274</v>
      </c>
      <c r="C2" s="415"/>
      <c r="D2" s="415"/>
      <c r="E2" s="403" t="str">
        <f>'SS-SMI'!E3</f>
        <v>2024</v>
      </c>
      <c r="F2" s="403"/>
      <c r="G2" s="430" t="s">
        <v>58</v>
      </c>
      <c r="H2" s="430"/>
      <c r="I2" s="432" t="str">
        <f>IF(RESUMEN!D3="","",RESUMEN!D3)</f>
        <v/>
      </c>
      <c r="J2" s="432"/>
      <c r="K2" s="432"/>
      <c r="L2" s="432"/>
      <c r="M2" s="432"/>
      <c r="N2" s="432"/>
      <c r="O2" s="141"/>
      <c r="P2" s="401" t="s">
        <v>59</v>
      </c>
      <c r="Q2" s="401"/>
      <c r="R2" s="143">
        <f>'SS-SMI'!D9</f>
        <v>2024</v>
      </c>
      <c r="S2" s="143">
        <f>'SS-SMI'!E9</f>
        <v>2025</v>
      </c>
      <c r="T2" s="143">
        <f>'SS-SMI'!F9</f>
        <v>2026</v>
      </c>
      <c r="U2" s="37"/>
      <c r="V2" s="37"/>
      <c r="W2" s="37"/>
      <c r="X2" s="37"/>
      <c r="Y2" s="37"/>
      <c r="Z2" s="37"/>
      <c r="AA2" s="37"/>
      <c r="AB2" s="37"/>
      <c r="AC2" s="37"/>
      <c r="AD2" s="37"/>
    </row>
    <row r="3" spans="1:33" ht="10.5" customHeight="1" x14ac:dyDescent="0.35">
      <c r="A3" s="402"/>
      <c r="B3" s="39"/>
      <c r="C3" s="410"/>
      <c r="D3" s="410"/>
      <c r="E3" s="39"/>
      <c r="F3" s="40"/>
      <c r="G3" s="430"/>
      <c r="H3" s="430"/>
      <c r="I3" s="432"/>
      <c r="J3" s="432"/>
      <c r="K3" s="432"/>
      <c r="L3" s="432"/>
      <c r="M3" s="432"/>
      <c r="N3" s="432"/>
      <c r="O3" s="414" t="s">
        <v>16</v>
      </c>
      <c r="P3" s="412"/>
      <c r="Q3" s="413"/>
      <c r="R3" s="144">
        <f>'SS-SMI'!D11</f>
        <v>53.61</v>
      </c>
      <c r="S3" s="144">
        <f>'SS-SMI'!E11</f>
        <v>55.97</v>
      </c>
      <c r="T3" s="144">
        <f>'SS-SMI'!F11</f>
        <v>0</v>
      </c>
      <c r="U3" s="37"/>
      <c r="V3" s="37"/>
      <c r="W3" s="37"/>
      <c r="X3" s="37"/>
      <c r="Y3" s="37"/>
      <c r="Z3" s="37"/>
      <c r="AA3" s="37"/>
      <c r="AB3" s="37"/>
      <c r="AC3" s="37"/>
      <c r="AD3" s="37"/>
    </row>
    <row r="4" spans="1:33" x14ac:dyDescent="0.35">
      <c r="A4" s="402"/>
      <c r="B4" s="39"/>
      <c r="C4" s="39"/>
      <c r="D4" s="411"/>
      <c r="E4" s="411"/>
      <c r="F4" s="411"/>
      <c r="G4" s="430"/>
      <c r="H4" s="430"/>
      <c r="I4" s="432"/>
      <c r="J4" s="432"/>
      <c r="K4" s="432"/>
      <c r="L4" s="432"/>
      <c r="M4" s="432"/>
      <c r="N4" s="432"/>
      <c r="O4" s="414" t="s">
        <v>20</v>
      </c>
      <c r="P4" s="412"/>
      <c r="Q4" s="413"/>
      <c r="R4" s="144">
        <f>'SS-SMI'!D12</f>
        <v>72.77</v>
      </c>
      <c r="S4" s="144">
        <f>'SS-SMI'!E12</f>
        <v>75.959999999999994</v>
      </c>
      <c r="T4" s="144">
        <f>'SS-SMI'!F12</f>
        <v>0</v>
      </c>
      <c r="U4" s="37"/>
      <c r="V4" s="37"/>
      <c r="W4" s="37"/>
      <c r="X4" s="37"/>
      <c r="Y4" s="37"/>
      <c r="Z4" s="37"/>
      <c r="AA4" s="37"/>
      <c r="AB4" s="37"/>
      <c r="AC4" s="37"/>
      <c r="AD4" s="37"/>
    </row>
    <row r="5" spans="1:33" ht="15.75" customHeight="1" x14ac:dyDescent="0.35">
      <c r="A5" s="402"/>
      <c r="B5" s="39"/>
      <c r="C5" s="39"/>
      <c r="D5" s="411"/>
      <c r="E5" s="411"/>
      <c r="F5" s="411"/>
      <c r="G5" s="41"/>
      <c r="H5" s="42"/>
      <c r="I5" s="43"/>
      <c r="J5" s="43"/>
      <c r="K5" s="43"/>
      <c r="L5" s="43"/>
      <c r="M5" s="43"/>
      <c r="N5" s="43"/>
      <c r="O5" s="414" t="s">
        <v>22</v>
      </c>
      <c r="P5" s="412"/>
      <c r="Q5" s="413"/>
      <c r="R5" s="144">
        <f>'SS-SMI'!D13</f>
        <v>4.07</v>
      </c>
      <c r="S5" s="144">
        <f>'SS-SMI'!E13</f>
        <v>4.25</v>
      </c>
      <c r="T5" s="144">
        <f>'SS-SMI'!F13</f>
        <v>0</v>
      </c>
      <c r="U5" s="37"/>
      <c r="V5" s="37"/>
      <c r="W5" s="37"/>
      <c r="X5" s="37"/>
      <c r="Y5" s="37"/>
      <c r="Z5" s="44"/>
      <c r="AA5" s="44"/>
      <c r="AB5" s="37"/>
      <c r="AC5" s="37"/>
      <c r="AD5" s="37"/>
    </row>
    <row r="6" spans="1:33" ht="15.75" customHeight="1" x14ac:dyDescent="0.35">
      <c r="A6" s="402"/>
      <c r="B6" s="46"/>
      <c r="C6" s="408" t="s">
        <v>60</v>
      </c>
      <c r="D6" s="408"/>
      <c r="E6" s="408"/>
      <c r="F6" s="409" t="str">
        <f>IF(RESUMEN!D4="","",RESUMEN!D4)</f>
        <v/>
      </c>
      <c r="G6" s="409"/>
      <c r="H6" s="43"/>
      <c r="I6" s="43"/>
      <c r="J6" s="43"/>
      <c r="K6" s="43"/>
      <c r="L6" s="43"/>
      <c r="M6" s="43"/>
      <c r="N6" s="43"/>
      <c r="O6" s="414" t="s">
        <v>24</v>
      </c>
      <c r="P6" s="412"/>
      <c r="Q6" s="413"/>
      <c r="R6" s="144">
        <f>'SS-SMI'!D14</f>
        <v>2</v>
      </c>
      <c r="S6" s="144">
        <f>'SS-SMI'!E14</f>
        <v>2.09</v>
      </c>
      <c r="T6" s="144">
        <f>'SS-SMI'!F14</f>
        <v>0</v>
      </c>
      <c r="U6" s="421"/>
      <c r="V6" s="421"/>
      <c r="W6" s="421"/>
      <c r="X6" s="421"/>
      <c r="Y6" s="421"/>
      <c r="Z6" s="47"/>
      <c r="AA6" s="47"/>
      <c r="AB6" s="37"/>
      <c r="AC6" s="37"/>
      <c r="AD6" s="37"/>
    </row>
    <row r="7" spans="1:33" ht="15.75" customHeight="1" x14ac:dyDescent="0.35">
      <c r="A7" s="402"/>
      <c r="B7" s="408" t="s">
        <v>61</v>
      </c>
      <c r="C7" s="408"/>
      <c r="D7" s="408"/>
      <c r="E7" s="408"/>
      <c r="F7" s="409" t="str">
        <f>IF(RESUMEN!D5="","",RESUMEN!D5)</f>
        <v/>
      </c>
      <c r="G7" s="409"/>
      <c r="H7" s="43"/>
      <c r="I7" s="43"/>
      <c r="J7" s="43"/>
      <c r="K7" s="43"/>
      <c r="L7" s="43"/>
      <c r="M7" s="43"/>
      <c r="N7" s="43"/>
      <c r="O7" s="422" t="s">
        <v>26</v>
      </c>
      <c r="P7" s="423"/>
      <c r="Q7" s="424"/>
      <c r="R7" s="144">
        <f>'SS-SMI'!D15</f>
        <v>3.82</v>
      </c>
      <c r="S7" s="144">
        <f>'SS-SMI'!E15</f>
        <v>3.99</v>
      </c>
      <c r="T7" s="144">
        <f>'SS-SMI'!F15</f>
        <v>0</v>
      </c>
      <c r="U7" s="428" t="s">
        <v>62</v>
      </c>
      <c r="V7" s="428"/>
      <c r="W7" s="428"/>
      <c r="X7" s="428"/>
      <c r="Y7" s="428"/>
      <c r="Z7" s="417">
        <f>'SS-SMI'!D24</f>
        <v>421</v>
      </c>
      <c r="AA7" s="417">
        <f>'SS-SMI'!E22</f>
        <v>39.466666666666669</v>
      </c>
      <c r="AB7" s="37"/>
      <c r="AC7" s="37"/>
      <c r="AD7" s="37"/>
    </row>
    <row r="8" spans="1:33" x14ac:dyDescent="0.35">
      <c r="A8" s="402"/>
      <c r="B8" s="418"/>
      <c r="C8" s="418"/>
      <c r="D8" s="418"/>
      <c r="E8" s="418"/>
      <c r="F8" s="43"/>
      <c r="G8" s="43"/>
      <c r="H8" s="43"/>
      <c r="I8" s="48"/>
      <c r="J8" s="48"/>
      <c r="K8" s="48"/>
      <c r="L8" s="48"/>
      <c r="M8" s="48"/>
      <c r="N8" s="48"/>
      <c r="O8" s="425"/>
      <c r="P8" s="426"/>
      <c r="Q8" s="427"/>
      <c r="R8" s="144">
        <f>'SS-SMI'!D16</f>
        <v>3.56</v>
      </c>
      <c r="S8" s="144">
        <f>'SS-SMI'!E16</f>
        <v>3.72</v>
      </c>
      <c r="T8" s="144">
        <f>'SS-SMI'!F16</f>
        <v>0</v>
      </c>
      <c r="U8" s="49"/>
      <c r="V8" s="49"/>
      <c r="W8" s="49"/>
      <c r="X8" s="49"/>
      <c r="Y8" s="49"/>
      <c r="Z8" s="37"/>
      <c r="AA8" s="37"/>
      <c r="AB8" s="37"/>
      <c r="AC8" s="37"/>
      <c r="AD8" s="37"/>
    </row>
    <row r="9" spans="1:33" x14ac:dyDescent="0.35">
      <c r="A9" s="402"/>
      <c r="B9" s="128"/>
      <c r="C9" s="128"/>
      <c r="D9" s="128"/>
      <c r="E9" s="128"/>
      <c r="F9" s="43"/>
      <c r="G9" s="43"/>
      <c r="H9" s="43"/>
      <c r="I9" s="48"/>
      <c r="J9" s="48"/>
      <c r="K9" s="48"/>
      <c r="L9" s="48"/>
      <c r="M9" s="48"/>
      <c r="N9" s="48"/>
      <c r="O9" s="414" t="s">
        <v>245</v>
      </c>
      <c r="P9" s="412"/>
      <c r="Q9" s="413"/>
      <c r="R9" s="144">
        <f>'SS-SMI'!D17</f>
        <v>7.6726459999999985</v>
      </c>
      <c r="S9" s="144">
        <f>'SS-SMI'!E17</f>
        <v>9.2540399999999998</v>
      </c>
      <c r="T9" s="144">
        <f>'SS-SMI'!F17</f>
        <v>0</v>
      </c>
      <c r="U9" s="49"/>
      <c r="V9" s="49"/>
      <c r="W9" s="49"/>
      <c r="X9" s="49"/>
      <c r="Y9" s="49"/>
      <c r="Z9" s="37"/>
      <c r="AA9" s="37"/>
      <c r="AB9" s="37"/>
      <c r="AC9" s="37"/>
      <c r="AD9" s="37"/>
    </row>
    <row r="10" spans="1:33" x14ac:dyDescent="0.35">
      <c r="A10" s="402"/>
      <c r="B10" s="37"/>
      <c r="C10" s="37"/>
      <c r="D10" s="37"/>
      <c r="E10" s="37"/>
      <c r="F10" s="43"/>
      <c r="G10" s="43"/>
      <c r="H10" s="43"/>
      <c r="I10" s="48"/>
      <c r="J10" s="48"/>
      <c r="K10" s="48"/>
      <c r="L10" s="48"/>
      <c r="M10" s="48"/>
      <c r="N10" s="48"/>
      <c r="O10" s="401" t="s">
        <v>246</v>
      </c>
      <c r="P10" s="401"/>
      <c r="Q10" s="401"/>
      <c r="R10" s="50">
        <f>'SS-SMI'!D18</f>
        <v>147.50264599999997</v>
      </c>
      <c r="S10" s="50">
        <f>'SS-SMI'!E18</f>
        <v>155.23404000000002</v>
      </c>
      <c r="T10" s="50">
        <f>'SS-SMI'!F18</f>
        <v>0</v>
      </c>
      <c r="U10" s="37"/>
      <c r="V10" s="37"/>
      <c r="W10" s="37"/>
      <c r="X10" s="37"/>
      <c r="Y10" s="37"/>
      <c r="Z10" s="37"/>
      <c r="AA10" s="37"/>
      <c r="AB10" s="37"/>
      <c r="AC10" s="37"/>
      <c r="AD10" s="37"/>
    </row>
    <row r="11" spans="1:33" x14ac:dyDescent="0.35">
      <c r="A11" s="402"/>
      <c r="B11" s="37"/>
      <c r="C11" s="37"/>
      <c r="D11" s="37"/>
      <c r="E11" s="51"/>
      <c r="F11" s="43"/>
      <c r="G11" s="43"/>
      <c r="H11" s="43"/>
      <c r="I11" s="52"/>
      <c r="J11" s="52"/>
      <c r="K11" s="52"/>
      <c r="L11" s="52"/>
      <c r="M11" s="52"/>
      <c r="N11" s="52"/>
      <c r="O11" s="401" t="s">
        <v>63</v>
      </c>
      <c r="P11" s="401"/>
      <c r="Q11" s="401"/>
      <c r="R11" s="142">
        <f>'SS-SMI'!D22</f>
        <v>37.799999999999997</v>
      </c>
      <c r="S11" s="142">
        <f>'SS-SMI'!E22</f>
        <v>39.466666666666669</v>
      </c>
      <c r="T11" s="142">
        <f>'SS-SMI'!F22</f>
        <v>0</v>
      </c>
      <c r="U11" s="37"/>
      <c r="V11" s="37"/>
      <c r="W11" s="37"/>
      <c r="X11" s="37"/>
      <c r="Y11" s="37"/>
      <c r="Z11" s="37"/>
      <c r="AA11" s="37"/>
      <c r="AB11" s="53"/>
      <c r="AC11" s="37"/>
      <c r="AD11" s="37"/>
    </row>
    <row r="12" spans="1:33" x14ac:dyDescent="0.35">
      <c r="A12" s="402"/>
      <c r="B12" s="37"/>
      <c r="C12" s="37"/>
      <c r="D12" s="37"/>
      <c r="E12" s="37"/>
      <c r="F12" s="37"/>
      <c r="G12" s="37"/>
      <c r="H12" s="43"/>
      <c r="I12" s="43"/>
      <c r="J12" s="43"/>
      <c r="K12" s="43"/>
      <c r="L12" s="43"/>
      <c r="M12" s="43"/>
      <c r="N12" s="43"/>
      <c r="O12" s="141"/>
      <c r="P12" s="401" t="s">
        <v>64</v>
      </c>
      <c r="Q12" s="401"/>
      <c r="R12" s="145">
        <f>'SS-SMI'!D21</f>
        <v>1134</v>
      </c>
      <c r="S12" s="145">
        <f>'SS-SMI'!E21</f>
        <v>1184</v>
      </c>
      <c r="T12" s="145">
        <f>'SS-SMI'!F21</f>
        <v>0</v>
      </c>
      <c r="U12" s="37"/>
      <c r="V12" s="37"/>
      <c r="W12" s="37"/>
      <c r="X12" s="37"/>
      <c r="Y12" s="37"/>
      <c r="Z12" s="37"/>
      <c r="AA12" s="37"/>
      <c r="AB12" s="37"/>
      <c r="AC12" s="37"/>
      <c r="AD12" s="37"/>
    </row>
    <row r="13" spans="1:33" ht="15" customHeight="1" x14ac:dyDescent="0.35">
      <c r="A13" s="360"/>
      <c r="B13" s="37"/>
      <c r="C13" s="37"/>
      <c r="D13" s="37"/>
      <c r="E13" s="37"/>
      <c r="F13" s="419" t="s">
        <v>65</v>
      </c>
      <c r="G13" s="419"/>
      <c r="H13" s="54"/>
      <c r="I13" s="420" t="s">
        <v>66</v>
      </c>
      <c r="J13" s="420"/>
      <c r="K13" s="420"/>
      <c r="L13" s="54"/>
      <c r="M13" s="43"/>
      <c r="N13" s="43"/>
      <c r="O13" s="42"/>
      <c r="P13" s="42"/>
      <c r="Q13" s="42"/>
      <c r="R13" s="42"/>
      <c r="S13" s="37"/>
      <c r="T13" s="37"/>
      <c r="U13" s="37"/>
      <c r="V13" s="37"/>
      <c r="W13" s="416" t="s">
        <v>67</v>
      </c>
      <c r="X13" s="416"/>
      <c r="Y13" s="416"/>
      <c r="Z13" s="37"/>
      <c r="AA13" s="37"/>
      <c r="AB13" s="37"/>
      <c r="AC13" s="37"/>
      <c r="AD13" s="37"/>
    </row>
    <row r="14" spans="1:33" ht="72.75" customHeight="1" x14ac:dyDescent="0.35">
      <c r="A14" s="326" t="s">
        <v>68</v>
      </c>
      <c r="B14" s="326" t="s">
        <v>41</v>
      </c>
      <c r="C14" s="326" t="s">
        <v>69</v>
      </c>
      <c r="D14" s="326" t="s">
        <v>70</v>
      </c>
      <c r="E14" s="326" t="s">
        <v>71</v>
      </c>
      <c r="F14" s="326" t="s">
        <v>72</v>
      </c>
      <c r="G14" s="326" t="s">
        <v>73</v>
      </c>
      <c r="H14" s="326" t="s">
        <v>13</v>
      </c>
      <c r="I14" s="326" t="s">
        <v>74</v>
      </c>
      <c r="J14" s="326" t="s">
        <v>75</v>
      </c>
      <c r="K14" s="326" t="s">
        <v>76</v>
      </c>
      <c r="L14" s="326" t="s">
        <v>226</v>
      </c>
      <c r="M14" s="326" t="s">
        <v>78</v>
      </c>
      <c r="N14" s="326" t="s">
        <v>79</v>
      </c>
      <c r="O14" s="326" t="s">
        <v>80</v>
      </c>
      <c r="P14" s="326" t="s">
        <v>81</v>
      </c>
      <c r="Q14" s="326" t="s">
        <v>82</v>
      </c>
      <c r="R14" s="326" t="s">
        <v>83</v>
      </c>
      <c r="S14" s="326" t="s">
        <v>84</v>
      </c>
      <c r="T14" s="326" t="s">
        <v>85</v>
      </c>
      <c r="U14" s="326" t="s">
        <v>86</v>
      </c>
      <c r="V14" s="326" t="s">
        <v>87</v>
      </c>
      <c r="W14" s="326" t="s">
        <v>88</v>
      </c>
      <c r="X14" s="326" t="s">
        <v>89</v>
      </c>
      <c r="Y14" s="326" t="s">
        <v>90</v>
      </c>
      <c r="Z14" s="326" t="s">
        <v>91</v>
      </c>
      <c r="AA14" s="326" t="s">
        <v>92</v>
      </c>
      <c r="AB14" s="326" t="s">
        <v>93</v>
      </c>
      <c r="AC14" s="326" t="s">
        <v>94</v>
      </c>
      <c r="AD14" s="326" t="s">
        <v>45</v>
      </c>
    </row>
    <row r="15" spans="1:33" ht="20.149999999999999" customHeight="1" x14ac:dyDescent="0.35">
      <c r="A15" s="327">
        <v>1</v>
      </c>
      <c r="B15" s="328" t="str">
        <f>IF(RESUMEN!B9="","",RESUMEN!B9)</f>
        <v/>
      </c>
      <c r="C15" s="329" t="str">
        <f>IF(RESUMEN!C9="","",RESUMEN!C9)</f>
        <v/>
      </c>
      <c r="D15" s="328" t="str">
        <f>IF(RESUMEN!D9="","",RESUMEN!D9)</f>
        <v/>
      </c>
      <c r="E15" s="330"/>
      <c r="F15" s="331">
        <f>IF(G15&gt;E15, "error",E15-G15)</f>
        <v>0</v>
      </c>
      <c r="G15" s="330"/>
      <c r="H15" s="330"/>
      <c r="I15" s="332">
        <f>IF(H15=$R$2,'SS-SMI'!$H$22,IF(H15=$S$2,'SS-SMI'!$I$22,IF(H15=$T$2,'SS-SMI'!$J$22,0)))</f>
        <v>0</v>
      </c>
      <c r="J15" s="332">
        <f>SUM(I15*E15)</f>
        <v>0</v>
      </c>
      <c r="K15" s="332">
        <f t="shared" ref="K15:K83" si="0">SUM(J15*14/12)</f>
        <v>0</v>
      </c>
      <c r="L15" s="333"/>
      <c r="M15" s="333"/>
      <c r="N15" s="333"/>
      <c r="O15" s="332">
        <f t="shared" ref="O15:O46" si="1">SUM(L15)</f>
        <v>0</v>
      </c>
      <c r="P15" s="332">
        <f t="shared" ref="P15:P46" si="2">SUM(O15-N15)</f>
        <v>0</v>
      </c>
      <c r="Q15" s="332">
        <f>IF(E15="",0,IF(H15=$R$2,$R$10*F15/E15,IF(H15=$S$2,$S$10*F15/E15,IF(H15=$T$2,$T$10*F15/E15,0))))</f>
        <v>0</v>
      </c>
      <c r="R15" s="334">
        <f>IF(E15="",0,IF(H15=$R$2,$R$10*G15/E15,IF(H15=$S$2,$S$10*G15/E15,IF(H15=$T$2,$T$10*G15/E15,0))))</f>
        <v>0</v>
      </c>
      <c r="S15" s="335">
        <v>0</v>
      </c>
      <c r="T15" s="335">
        <v>0</v>
      </c>
      <c r="U15" s="335"/>
      <c r="V15" s="336">
        <f t="shared" ref="V15:V83" si="3">SUM(O15+Q15+R15-S15-T15)</f>
        <v>0</v>
      </c>
      <c r="W15" s="336">
        <f>P15+Q15+R15-S15-T15</f>
        <v>0</v>
      </c>
      <c r="X15" s="333"/>
      <c r="Y15" s="337">
        <f>IF(X15&lt;&gt;0,SUM((P15-S15-T15+R15+Q15)+X15),W15)</f>
        <v>0</v>
      </c>
      <c r="Z15" s="335"/>
      <c r="AA15" s="339"/>
      <c r="AB15" s="340"/>
      <c r="AC15" s="339"/>
      <c r="AD15" s="341">
        <f>IF((Y15&gt;V15),0,(V15-Y15))</f>
        <v>0</v>
      </c>
      <c r="AG15" s="55" t="s">
        <v>95</v>
      </c>
    </row>
    <row r="16" spans="1:33" ht="20.149999999999999" customHeight="1" x14ac:dyDescent="0.35">
      <c r="A16" s="327">
        <f>SUM(A15+1)</f>
        <v>2</v>
      </c>
      <c r="B16" s="328" t="str">
        <f>IF(RESUMEN!B10="","",RESUMEN!B10)</f>
        <v/>
      </c>
      <c r="C16" s="329" t="str">
        <f>IF(RESUMEN!C10="","",RESUMEN!C10)</f>
        <v/>
      </c>
      <c r="D16" s="328" t="str">
        <f>IF(RESUMEN!D10="","",RESUMEN!D10)</f>
        <v/>
      </c>
      <c r="E16" s="330"/>
      <c r="F16" s="331">
        <f t="shared" ref="F16:F83" si="4">IF(G16&gt;E16, "error",E16-G16)</f>
        <v>0</v>
      </c>
      <c r="G16" s="330"/>
      <c r="H16" s="330"/>
      <c r="I16" s="332">
        <f>IF(H16=$R$2,'SS-SMI'!$H$22,IF(H16=$S$2,'SS-SMI'!$I$22,IF(H16=$T$2,'SS-SMI'!$J$22,0)))</f>
        <v>0</v>
      </c>
      <c r="J16" s="332">
        <f t="shared" ref="J16:J83" si="5">SUM(I16*E16)</f>
        <v>0</v>
      </c>
      <c r="K16" s="332">
        <f t="shared" si="0"/>
        <v>0</v>
      </c>
      <c r="L16" s="333"/>
      <c r="M16" s="333"/>
      <c r="N16" s="333"/>
      <c r="O16" s="332">
        <f t="shared" si="1"/>
        <v>0</v>
      </c>
      <c r="P16" s="332">
        <f t="shared" si="2"/>
        <v>0</v>
      </c>
      <c r="Q16" s="332">
        <f t="shared" ref="Q16:Q83" si="6">IF(E16="",0,IF(H16=$R$2,$R$10*F16/E16,IF(H16=$S$2,$S$10*F16/E16,IF(H16=$T$2,$T$10*F16/E16,0))))</f>
        <v>0</v>
      </c>
      <c r="R16" s="334">
        <f t="shared" ref="R16:R83" si="7">IF(E16="",0,IF(H16=$R$2,$R$10*G16/E16,IF(H16=$S$2,$S$10*G16/E16,IF(H16=$T$2,$T$10*G16/E16,0))))</f>
        <v>0</v>
      </c>
      <c r="S16" s="335">
        <v>0</v>
      </c>
      <c r="T16" s="335">
        <v>0</v>
      </c>
      <c r="U16" s="335"/>
      <c r="V16" s="336">
        <f t="shared" si="3"/>
        <v>0</v>
      </c>
      <c r="W16" s="336">
        <f t="shared" ref="W16:W83" si="8">P16+Q16+R16-S16-T16</f>
        <v>0</v>
      </c>
      <c r="X16" s="333"/>
      <c r="Y16" s="337">
        <f t="shared" ref="Y16:Y83" si="9">IF(X16&lt;&gt;0,SUM((P16-S16-T16+R16+Q16)+X16),W16)</f>
        <v>0</v>
      </c>
      <c r="Z16" s="335"/>
      <c r="AA16" s="339"/>
      <c r="AB16" s="340"/>
      <c r="AC16" s="339"/>
      <c r="AD16" s="341">
        <f t="shared" ref="AD16:AD83" si="10">IF((Y16&gt;V16),0,(V16-Y16))</f>
        <v>0</v>
      </c>
      <c r="AG16" s="55" t="s">
        <v>96</v>
      </c>
    </row>
    <row r="17" spans="1:33" ht="20.149999999999999" customHeight="1" x14ac:dyDescent="0.35">
      <c r="A17" s="327">
        <f t="shared" ref="A17:A83" si="11">SUM(A16+1)</f>
        <v>3</v>
      </c>
      <c r="B17" s="328" t="str">
        <f>IF(RESUMEN!B11="","",RESUMEN!B11)</f>
        <v/>
      </c>
      <c r="C17" s="329" t="str">
        <f>IF(RESUMEN!C11="","",RESUMEN!C11)</f>
        <v/>
      </c>
      <c r="D17" s="328" t="str">
        <f>IF(RESUMEN!D11="","",RESUMEN!D11)</f>
        <v/>
      </c>
      <c r="E17" s="330"/>
      <c r="F17" s="331">
        <f t="shared" si="4"/>
        <v>0</v>
      </c>
      <c r="G17" s="330"/>
      <c r="H17" s="330"/>
      <c r="I17" s="332">
        <f>IF(H17=$R$2,'SS-SMI'!$H$22,IF(H17=$S$2,'SS-SMI'!$I$22,IF(H17=$T$2,'SS-SMI'!$J$22,0)))</f>
        <v>0</v>
      </c>
      <c r="J17" s="332">
        <f t="shared" si="5"/>
        <v>0</v>
      </c>
      <c r="K17" s="332">
        <f t="shared" si="0"/>
        <v>0</v>
      </c>
      <c r="L17" s="333"/>
      <c r="M17" s="333"/>
      <c r="N17" s="333"/>
      <c r="O17" s="332">
        <f t="shared" si="1"/>
        <v>0</v>
      </c>
      <c r="P17" s="332">
        <f t="shared" si="2"/>
        <v>0</v>
      </c>
      <c r="Q17" s="332">
        <f t="shared" si="6"/>
        <v>0</v>
      </c>
      <c r="R17" s="334">
        <f t="shared" si="7"/>
        <v>0</v>
      </c>
      <c r="S17" s="335">
        <v>0</v>
      </c>
      <c r="T17" s="335">
        <v>0</v>
      </c>
      <c r="U17" s="335"/>
      <c r="V17" s="336">
        <f t="shared" si="3"/>
        <v>0</v>
      </c>
      <c r="W17" s="336">
        <f t="shared" si="8"/>
        <v>0</v>
      </c>
      <c r="X17" s="333"/>
      <c r="Y17" s="337">
        <f t="shared" si="9"/>
        <v>0</v>
      </c>
      <c r="Z17" s="335"/>
      <c r="AA17" s="339"/>
      <c r="AB17" s="340"/>
      <c r="AC17" s="339"/>
      <c r="AD17" s="341">
        <f t="shared" si="10"/>
        <v>0</v>
      </c>
      <c r="AG17" s="55" t="s">
        <v>97</v>
      </c>
    </row>
    <row r="18" spans="1:33" ht="20.149999999999999" customHeight="1" x14ac:dyDescent="0.35">
      <c r="A18" s="327">
        <f t="shared" si="11"/>
        <v>4</v>
      </c>
      <c r="B18" s="328" t="str">
        <f>IF(RESUMEN!B12="","",RESUMEN!B12)</f>
        <v/>
      </c>
      <c r="C18" s="329" t="str">
        <f>IF(RESUMEN!C12="","",RESUMEN!C12)</f>
        <v/>
      </c>
      <c r="D18" s="328" t="str">
        <f>IF(RESUMEN!D12="","",RESUMEN!D12)</f>
        <v/>
      </c>
      <c r="E18" s="330"/>
      <c r="F18" s="331">
        <f t="shared" si="4"/>
        <v>0</v>
      </c>
      <c r="G18" s="330"/>
      <c r="H18" s="330"/>
      <c r="I18" s="332">
        <f>IF(H18=$R$2,'SS-SMI'!$H$22,IF(H18=$S$2,'SS-SMI'!$I$22,IF(H18=$T$2,'SS-SMI'!$J$22,0)))</f>
        <v>0</v>
      </c>
      <c r="J18" s="332">
        <f t="shared" si="5"/>
        <v>0</v>
      </c>
      <c r="K18" s="332">
        <f t="shared" si="0"/>
        <v>0</v>
      </c>
      <c r="L18" s="333"/>
      <c r="M18" s="333"/>
      <c r="N18" s="333"/>
      <c r="O18" s="332">
        <f t="shared" si="1"/>
        <v>0</v>
      </c>
      <c r="P18" s="332">
        <f t="shared" si="2"/>
        <v>0</v>
      </c>
      <c r="Q18" s="332">
        <f t="shared" si="6"/>
        <v>0</v>
      </c>
      <c r="R18" s="334">
        <f t="shared" si="7"/>
        <v>0</v>
      </c>
      <c r="S18" s="335">
        <v>0</v>
      </c>
      <c r="T18" s="335">
        <v>0</v>
      </c>
      <c r="U18" s="335"/>
      <c r="V18" s="336">
        <f t="shared" si="3"/>
        <v>0</v>
      </c>
      <c r="W18" s="336">
        <f t="shared" si="8"/>
        <v>0</v>
      </c>
      <c r="X18" s="333"/>
      <c r="Y18" s="337">
        <f t="shared" si="9"/>
        <v>0</v>
      </c>
      <c r="Z18" s="335"/>
      <c r="AA18" s="339"/>
      <c r="AB18" s="340"/>
      <c r="AC18" s="339"/>
      <c r="AD18" s="341">
        <f t="shared" si="10"/>
        <v>0</v>
      </c>
    </row>
    <row r="19" spans="1:33" ht="20.149999999999999" customHeight="1" x14ac:dyDescent="0.35">
      <c r="A19" s="327">
        <f t="shared" si="11"/>
        <v>5</v>
      </c>
      <c r="B19" s="328" t="str">
        <f>IF(RESUMEN!B13="","",RESUMEN!B13)</f>
        <v/>
      </c>
      <c r="C19" s="329" t="str">
        <f>IF(RESUMEN!C13="","",RESUMEN!C13)</f>
        <v/>
      </c>
      <c r="D19" s="328" t="str">
        <f>IF(RESUMEN!D13="","",RESUMEN!D13)</f>
        <v/>
      </c>
      <c r="E19" s="330"/>
      <c r="F19" s="331">
        <f t="shared" si="4"/>
        <v>0</v>
      </c>
      <c r="G19" s="330"/>
      <c r="H19" s="330"/>
      <c r="I19" s="332">
        <f>IF(H19=$R$2,'SS-SMI'!$H$22,IF(H19=$S$2,'SS-SMI'!$I$22,IF(H19=$T$2,'SS-SMI'!$J$22,0)))</f>
        <v>0</v>
      </c>
      <c r="J19" s="332">
        <f t="shared" si="5"/>
        <v>0</v>
      </c>
      <c r="K19" s="332">
        <f t="shared" si="0"/>
        <v>0</v>
      </c>
      <c r="L19" s="333"/>
      <c r="M19" s="333"/>
      <c r="N19" s="333"/>
      <c r="O19" s="332">
        <f t="shared" si="1"/>
        <v>0</v>
      </c>
      <c r="P19" s="332">
        <f t="shared" si="2"/>
        <v>0</v>
      </c>
      <c r="Q19" s="332">
        <f t="shared" si="6"/>
        <v>0</v>
      </c>
      <c r="R19" s="334">
        <f t="shared" si="7"/>
        <v>0</v>
      </c>
      <c r="S19" s="335">
        <v>0</v>
      </c>
      <c r="T19" s="335">
        <v>0</v>
      </c>
      <c r="U19" s="335"/>
      <c r="V19" s="336">
        <f t="shared" si="3"/>
        <v>0</v>
      </c>
      <c r="W19" s="336">
        <f t="shared" si="8"/>
        <v>0</v>
      </c>
      <c r="X19" s="333"/>
      <c r="Y19" s="337">
        <f t="shared" si="9"/>
        <v>0</v>
      </c>
      <c r="Z19" s="335"/>
      <c r="AA19" s="339"/>
      <c r="AB19" s="340"/>
      <c r="AC19" s="339"/>
      <c r="AD19" s="341">
        <f t="shared" si="10"/>
        <v>0</v>
      </c>
    </row>
    <row r="20" spans="1:33" ht="20.149999999999999" customHeight="1" x14ac:dyDescent="0.35">
      <c r="A20" s="327">
        <f t="shared" si="11"/>
        <v>6</v>
      </c>
      <c r="B20" s="328" t="str">
        <f>IF(RESUMEN!B14="","",RESUMEN!B14)</f>
        <v/>
      </c>
      <c r="C20" s="329" t="str">
        <f>IF(RESUMEN!C14="","",RESUMEN!C14)</f>
        <v/>
      </c>
      <c r="D20" s="328" t="str">
        <f>IF(RESUMEN!D14="","",RESUMEN!D14)</f>
        <v/>
      </c>
      <c r="E20" s="330"/>
      <c r="F20" s="331">
        <f t="shared" si="4"/>
        <v>0</v>
      </c>
      <c r="G20" s="330"/>
      <c r="H20" s="330"/>
      <c r="I20" s="332">
        <f>IF(H20=$R$2,'SS-SMI'!$H$22,IF(H20=$S$2,'SS-SMI'!$I$22,IF(H20=$T$2,'SS-SMI'!$J$22,0)))</f>
        <v>0</v>
      </c>
      <c r="J20" s="332">
        <f t="shared" si="5"/>
        <v>0</v>
      </c>
      <c r="K20" s="332">
        <f t="shared" si="0"/>
        <v>0</v>
      </c>
      <c r="L20" s="333"/>
      <c r="M20" s="333"/>
      <c r="N20" s="333"/>
      <c r="O20" s="332">
        <f t="shared" si="1"/>
        <v>0</v>
      </c>
      <c r="P20" s="332">
        <f t="shared" si="2"/>
        <v>0</v>
      </c>
      <c r="Q20" s="332">
        <f t="shared" si="6"/>
        <v>0</v>
      </c>
      <c r="R20" s="334">
        <f t="shared" si="7"/>
        <v>0</v>
      </c>
      <c r="S20" s="335">
        <v>0</v>
      </c>
      <c r="T20" s="335">
        <v>0</v>
      </c>
      <c r="U20" s="335"/>
      <c r="V20" s="336">
        <f t="shared" si="3"/>
        <v>0</v>
      </c>
      <c r="W20" s="336">
        <f t="shared" si="8"/>
        <v>0</v>
      </c>
      <c r="X20" s="333"/>
      <c r="Y20" s="337">
        <f t="shared" si="9"/>
        <v>0</v>
      </c>
      <c r="Z20" s="335"/>
      <c r="AA20" s="339"/>
      <c r="AB20" s="340"/>
      <c r="AC20" s="339"/>
      <c r="AD20" s="341">
        <f t="shared" si="10"/>
        <v>0</v>
      </c>
    </row>
    <row r="21" spans="1:33" ht="20.149999999999999" customHeight="1" x14ac:dyDescent="0.35">
      <c r="A21" s="327">
        <f t="shared" si="11"/>
        <v>7</v>
      </c>
      <c r="B21" s="328" t="str">
        <f>IF(RESUMEN!B15="","",RESUMEN!B15)</f>
        <v/>
      </c>
      <c r="C21" s="329" t="str">
        <f>IF(RESUMEN!C15="","",RESUMEN!C15)</f>
        <v/>
      </c>
      <c r="D21" s="328" t="str">
        <f>IF(RESUMEN!D15="","",RESUMEN!D15)</f>
        <v/>
      </c>
      <c r="E21" s="330"/>
      <c r="F21" s="331">
        <f t="shared" si="4"/>
        <v>0</v>
      </c>
      <c r="G21" s="330"/>
      <c r="H21" s="330"/>
      <c r="I21" s="332">
        <f>IF(H21=$R$2,'SS-SMI'!$H$22,IF(H21=$S$2,'SS-SMI'!$I$22,IF(H21=$T$2,'SS-SMI'!$J$22,0)))</f>
        <v>0</v>
      </c>
      <c r="J21" s="332">
        <f t="shared" si="5"/>
        <v>0</v>
      </c>
      <c r="K21" s="332">
        <f t="shared" si="0"/>
        <v>0</v>
      </c>
      <c r="L21" s="333"/>
      <c r="M21" s="333"/>
      <c r="N21" s="333"/>
      <c r="O21" s="332">
        <f t="shared" si="1"/>
        <v>0</v>
      </c>
      <c r="P21" s="332">
        <f t="shared" si="2"/>
        <v>0</v>
      </c>
      <c r="Q21" s="332">
        <f t="shared" si="6"/>
        <v>0</v>
      </c>
      <c r="R21" s="334">
        <f t="shared" si="7"/>
        <v>0</v>
      </c>
      <c r="S21" s="335">
        <v>0</v>
      </c>
      <c r="T21" s="335">
        <v>0</v>
      </c>
      <c r="U21" s="335"/>
      <c r="V21" s="336">
        <f t="shared" si="3"/>
        <v>0</v>
      </c>
      <c r="W21" s="336">
        <f t="shared" si="8"/>
        <v>0</v>
      </c>
      <c r="X21" s="333"/>
      <c r="Y21" s="337">
        <f t="shared" si="9"/>
        <v>0</v>
      </c>
      <c r="Z21" s="335"/>
      <c r="AA21" s="339"/>
      <c r="AB21" s="340"/>
      <c r="AC21" s="339"/>
      <c r="AD21" s="341">
        <f t="shared" si="10"/>
        <v>0</v>
      </c>
    </row>
    <row r="22" spans="1:33" ht="20.149999999999999" customHeight="1" x14ac:dyDescent="0.35">
      <c r="A22" s="327">
        <f t="shared" si="11"/>
        <v>8</v>
      </c>
      <c r="B22" s="328" t="str">
        <f>IF(RESUMEN!B16="","",RESUMEN!B16)</f>
        <v/>
      </c>
      <c r="C22" s="329" t="str">
        <f>IF(RESUMEN!C16="","",RESUMEN!C16)</f>
        <v/>
      </c>
      <c r="D22" s="328" t="str">
        <f>IF(RESUMEN!D16="","",RESUMEN!D16)</f>
        <v/>
      </c>
      <c r="E22" s="330"/>
      <c r="F22" s="331">
        <f t="shared" si="4"/>
        <v>0</v>
      </c>
      <c r="G22" s="330"/>
      <c r="H22" s="330"/>
      <c r="I22" s="332">
        <f>IF(H22=$R$2,'SS-SMI'!$H$22,IF(H22=$S$2,'SS-SMI'!$I$22,IF(H22=$T$2,'SS-SMI'!$J$22,0)))</f>
        <v>0</v>
      </c>
      <c r="J22" s="332">
        <f t="shared" si="5"/>
        <v>0</v>
      </c>
      <c r="K22" s="332">
        <f t="shared" si="0"/>
        <v>0</v>
      </c>
      <c r="L22" s="333"/>
      <c r="M22" s="333"/>
      <c r="N22" s="333"/>
      <c r="O22" s="332">
        <f t="shared" si="1"/>
        <v>0</v>
      </c>
      <c r="P22" s="332">
        <f t="shared" si="2"/>
        <v>0</v>
      </c>
      <c r="Q22" s="332">
        <f t="shared" si="6"/>
        <v>0</v>
      </c>
      <c r="R22" s="334">
        <f t="shared" si="7"/>
        <v>0</v>
      </c>
      <c r="S22" s="335">
        <v>0</v>
      </c>
      <c r="T22" s="335">
        <v>0</v>
      </c>
      <c r="U22" s="335"/>
      <c r="V22" s="336">
        <f t="shared" si="3"/>
        <v>0</v>
      </c>
      <c r="W22" s="336">
        <f t="shared" si="8"/>
        <v>0</v>
      </c>
      <c r="X22" s="333"/>
      <c r="Y22" s="337">
        <f t="shared" si="9"/>
        <v>0</v>
      </c>
      <c r="Z22" s="335"/>
      <c r="AA22" s="339"/>
      <c r="AB22" s="340"/>
      <c r="AC22" s="339"/>
      <c r="AD22" s="341">
        <f t="shared" si="10"/>
        <v>0</v>
      </c>
    </row>
    <row r="23" spans="1:33" ht="20.149999999999999" customHeight="1" x14ac:dyDescent="0.35">
      <c r="A23" s="327">
        <f t="shared" si="11"/>
        <v>9</v>
      </c>
      <c r="B23" s="328" t="str">
        <f>IF(RESUMEN!B17="","",RESUMEN!B17)</f>
        <v/>
      </c>
      <c r="C23" s="329" t="str">
        <f>IF(RESUMEN!C17="","",RESUMEN!C17)</f>
        <v/>
      </c>
      <c r="D23" s="328" t="str">
        <f>IF(RESUMEN!D17="","",RESUMEN!D17)</f>
        <v/>
      </c>
      <c r="E23" s="330"/>
      <c r="F23" s="331">
        <f t="shared" si="4"/>
        <v>0</v>
      </c>
      <c r="G23" s="330"/>
      <c r="H23" s="330"/>
      <c r="I23" s="332">
        <f>IF(H23=$R$2,'SS-SMI'!$H$22,IF(H23=$S$2,'SS-SMI'!$I$22,IF(H23=$T$2,'SS-SMI'!$J$22,0)))</f>
        <v>0</v>
      </c>
      <c r="J23" s="332">
        <f t="shared" si="5"/>
        <v>0</v>
      </c>
      <c r="K23" s="332">
        <f t="shared" si="0"/>
        <v>0</v>
      </c>
      <c r="L23" s="333"/>
      <c r="M23" s="333"/>
      <c r="N23" s="333"/>
      <c r="O23" s="332">
        <f t="shared" si="1"/>
        <v>0</v>
      </c>
      <c r="P23" s="332">
        <f t="shared" si="2"/>
        <v>0</v>
      </c>
      <c r="Q23" s="332">
        <f t="shared" si="6"/>
        <v>0</v>
      </c>
      <c r="R23" s="334">
        <f t="shared" si="7"/>
        <v>0</v>
      </c>
      <c r="S23" s="335">
        <v>0</v>
      </c>
      <c r="T23" s="335">
        <v>0</v>
      </c>
      <c r="U23" s="335"/>
      <c r="V23" s="336">
        <f t="shared" si="3"/>
        <v>0</v>
      </c>
      <c r="W23" s="336">
        <f t="shared" si="8"/>
        <v>0</v>
      </c>
      <c r="X23" s="333"/>
      <c r="Y23" s="337">
        <f t="shared" si="9"/>
        <v>0</v>
      </c>
      <c r="Z23" s="335"/>
      <c r="AA23" s="339"/>
      <c r="AB23" s="340"/>
      <c r="AC23" s="339"/>
      <c r="AD23" s="341">
        <f t="shared" si="10"/>
        <v>0</v>
      </c>
    </row>
    <row r="24" spans="1:33" ht="20.149999999999999" customHeight="1" x14ac:dyDescent="0.35">
      <c r="A24" s="327">
        <f t="shared" si="11"/>
        <v>10</v>
      </c>
      <c r="B24" s="328" t="str">
        <f>IF(RESUMEN!B18="","",RESUMEN!B18)</f>
        <v/>
      </c>
      <c r="C24" s="329" t="str">
        <f>IF(RESUMEN!C18="","",RESUMEN!C18)</f>
        <v/>
      </c>
      <c r="D24" s="328" t="str">
        <f>IF(RESUMEN!D18="","",RESUMEN!D18)</f>
        <v/>
      </c>
      <c r="E24" s="330"/>
      <c r="F24" s="331">
        <f t="shared" si="4"/>
        <v>0</v>
      </c>
      <c r="G24" s="330"/>
      <c r="H24" s="330"/>
      <c r="I24" s="332">
        <f>IF(H24=$R$2,'SS-SMI'!$H$22,IF(H24=$S$2,'SS-SMI'!$I$22,IF(H24=$T$2,'SS-SMI'!$J$22,0)))</f>
        <v>0</v>
      </c>
      <c r="J24" s="332">
        <f t="shared" si="5"/>
        <v>0</v>
      </c>
      <c r="K24" s="332">
        <f t="shared" si="0"/>
        <v>0</v>
      </c>
      <c r="L24" s="333"/>
      <c r="M24" s="333"/>
      <c r="N24" s="333"/>
      <c r="O24" s="332">
        <f t="shared" si="1"/>
        <v>0</v>
      </c>
      <c r="P24" s="332">
        <f t="shared" si="2"/>
        <v>0</v>
      </c>
      <c r="Q24" s="332">
        <f t="shared" si="6"/>
        <v>0</v>
      </c>
      <c r="R24" s="334">
        <f t="shared" si="7"/>
        <v>0</v>
      </c>
      <c r="S24" s="335">
        <v>0</v>
      </c>
      <c r="T24" s="335">
        <v>0</v>
      </c>
      <c r="U24" s="335"/>
      <c r="V24" s="336">
        <f t="shared" si="3"/>
        <v>0</v>
      </c>
      <c r="W24" s="336">
        <f t="shared" si="8"/>
        <v>0</v>
      </c>
      <c r="X24" s="333"/>
      <c r="Y24" s="337">
        <f t="shared" si="9"/>
        <v>0</v>
      </c>
      <c r="Z24" s="335"/>
      <c r="AA24" s="339"/>
      <c r="AB24" s="340"/>
      <c r="AC24" s="339"/>
      <c r="AD24" s="341">
        <f t="shared" si="10"/>
        <v>0</v>
      </c>
    </row>
    <row r="25" spans="1:33" ht="20.149999999999999" customHeight="1" x14ac:dyDescent="0.35">
      <c r="A25" s="327">
        <f t="shared" si="11"/>
        <v>11</v>
      </c>
      <c r="B25" s="328" t="str">
        <f>IF(RESUMEN!B19="","",RESUMEN!B19)</f>
        <v/>
      </c>
      <c r="C25" s="329" t="str">
        <f>IF(RESUMEN!C19="","",RESUMEN!C19)</f>
        <v/>
      </c>
      <c r="D25" s="328" t="str">
        <f>IF(RESUMEN!D19="","",RESUMEN!D19)</f>
        <v/>
      </c>
      <c r="E25" s="330"/>
      <c r="F25" s="331">
        <f t="shared" si="4"/>
        <v>0</v>
      </c>
      <c r="G25" s="330"/>
      <c r="H25" s="330"/>
      <c r="I25" s="332">
        <f>IF(H25=$R$2,'SS-SMI'!$H$22,IF(H25=$S$2,'SS-SMI'!$I$22,IF(H25=$T$2,'SS-SMI'!$J$22,0)))</f>
        <v>0</v>
      </c>
      <c r="J25" s="332">
        <f t="shared" si="5"/>
        <v>0</v>
      </c>
      <c r="K25" s="332">
        <f t="shared" si="0"/>
        <v>0</v>
      </c>
      <c r="L25" s="333"/>
      <c r="M25" s="333"/>
      <c r="N25" s="333"/>
      <c r="O25" s="332">
        <f t="shared" si="1"/>
        <v>0</v>
      </c>
      <c r="P25" s="332">
        <f t="shared" si="2"/>
        <v>0</v>
      </c>
      <c r="Q25" s="332">
        <f t="shared" si="6"/>
        <v>0</v>
      </c>
      <c r="R25" s="334">
        <f t="shared" si="7"/>
        <v>0</v>
      </c>
      <c r="S25" s="335">
        <v>0</v>
      </c>
      <c r="T25" s="335">
        <v>0</v>
      </c>
      <c r="U25" s="335"/>
      <c r="V25" s="336">
        <f t="shared" si="3"/>
        <v>0</v>
      </c>
      <c r="W25" s="336">
        <f t="shared" si="8"/>
        <v>0</v>
      </c>
      <c r="X25" s="333"/>
      <c r="Y25" s="337">
        <f t="shared" si="9"/>
        <v>0</v>
      </c>
      <c r="Z25" s="335"/>
      <c r="AA25" s="339"/>
      <c r="AB25" s="340"/>
      <c r="AC25" s="339"/>
      <c r="AD25" s="341">
        <f t="shared" si="10"/>
        <v>0</v>
      </c>
    </row>
    <row r="26" spans="1:33" ht="20.149999999999999" customHeight="1" x14ac:dyDescent="0.35">
      <c r="A26" s="327">
        <f t="shared" si="11"/>
        <v>12</v>
      </c>
      <c r="B26" s="328" t="str">
        <f>IF(RESUMEN!B20="","",RESUMEN!B20)</f>
        <v/>
      </c>
      <c r="C26" s="329" t="str">
        <f>IF(RESUMEN!C20="","",RESUMEN!C20)</f>
        <v/>
      </c>
      <c r="D26" s="328" t="str">
        <f>IF(RESUMEN!D20="","",RESUMEN!D20)</f>
        <v/>
      </c>
      <c r="E26" s="330"/>
      <c r="F26" s="331">
        <f t="shared" si="4"/>
        <v>0</v>
      </c>
      <c r="G26" s="330"/>
      <c r="H26" s="330"/>
      <c r="I26" s="332">
        <f>IF(H26=$R$2,'SS-SMI'!$H$22,IF(H26=$S$2,'SS-SMI'!$I$22,IF(H26=$T$2,'SS-SMI'!$J$22,0)))</f>
        <v>0</v>
      </c>
      <c r="J26" s="332">
        <f t="shared" si="5"/>
        <v>0</v>
      </c>
      <c r="K26" s="332">
        <f t="shared" si="0"/>
        <v>0</v>
      </c>
      <c r="L26" s="333"/>
      <c r="M26" s="333"/>
      <c r="N26" s="333"/>
      <c r="O26" s="332">
        <f t="shared" si="1"/>
        <v>0</v>
      </c>
      <c r="P26" s="332">
        <f t="shared" si="2"/>
        <v>0</v>
      </c>
      <c r="Q26" s="332">
        <f t="shared" si="6"/>
        <v>0</v>
      </c>
      <c r="R26" s="334">
        <f t="shared" si="7"/>
        <v>0</v>
      </c>
      <c r="S26" s="335">
        <v>0</v>
      </c>
      <c r="T26" s="335">
        <v>0</v>
      </c>
      <c r="U26" s="335"/>
      <c r="V26" s="336">
        <f t="shared" si="3"/>
        <v>0</v>
      </c>
      <c r="W26" s="336">
        <f t="shared" si="8"/>
        <v>0</v>
      </c>
      <c r="X26" s="333"/>
      <c r="Y26" s="337">
        <f t="shared" si="9"/>
        <v>0</v>
      </c>
      <c r="Z26" s="335"/>
      <c r="AA26" s="339"/>
      <c r="AB26" s="340"/>
      <c r="AC26" s="339"/>
      <c r="AD26" s="341">
        <f t="shared" si="10"/>
        <v>0</v>
      </c>
    </row>
    <row r="27" spans="1:33" ht="20.149999999999999" customHeight="1" x14ac:dyDescent="0.35">
      <c r="A27" s="327">
        <f t="shared" si="11"/>
        <v>13</v>
      </c>
      <c r="B27" s="328" t="str">
        <f>IF(RESUMEN!B21="","",RESUMEN!B21)</f>
        <v/>
      </c>
      <c r="C27" s="329" t="str">
        <f>IF(RESUMEN!C21="","",RESUMEN!C21)</f>
        <v/>
      </c>
      <c r="D27" s="328" t="str">
        <f>IF(RESUMEN!D21="","",RESUMEN!D21)</f>
        <v/>
      </c>
      <c r="E27" s="330"/>
      <c r="F27" s="331">
        <f t="shared" si="4"/>
        <v>0</v>
      </c>
      <c r="G27" s="330"/>
      <c r="H27" s="330"/>
      <c r="I27" s="332">
        <f>IF(H27=$R$2,'SS-SMI'!$H$22,IF(H27=$S$2,'SS-SMI'!$I$22,IF(H27=$T$2,'SS-SMI'!$J$22,0)))</f>
        <v>0</v>
      </c>
      <c r="J27" s="332">
        <f t="shared" si="5"/>
        <v>0</v>
      </c>
      <c r="K27" s="332">
        <f t="shared" si="0"/>
        <v>0</v>
      </c>
      <c r="L27" s="333"/>
      <c r="M27" s="333"/>
      <c r="N27" s="333"/>
      <c r="O27" s="332">
        <f t="shared" si="1"/>
        <v>0</v>
      </c>
      <c r="P27" s="332">
        <f t="shared" si="2"/>
        <v>0</v>
      </c>
      <c r="Q27" s="332">
        <f t="shared" si="6"/>
        <v>0</v>
      </c>
      <c r="R27" s="334">
        <f t="shared" si="7"/>
        <v>0</v>
      </c>
      <c r="S27" s="335">
        <v>0</v>
      </c>
      <c r="T27" s="335">
        <v>0</v>
      </c>
      <c r="U27" s="335"/>
      <c r="V27" s="336">
        <f t="shared" si="3"/>
        <v>0</v>
      </c>
      <c r="W27" s="336">
        <f t="shared" si="8"/>
        <v>0</v>
      </c>
      <c r="X27" s="333"/>
      <c r="Y27" s="337">
        <f t="shared" si="9"/>
        <v>0</v>
      </c>
      <c r="Z27" s="335"/>
      <c r="AA27" s="339"/>
      <c r="AB27" s="340"/>
      <c r="AC27" s="339"/>
      <c r="AD27" s="341">
        <f t="shared" si="10"/>
        <v>0</v>
      </c>
    </row>
    <row r="28" spans="1:33" ht="20.149999999999999" customHeight="1" x14ac:dyDescent="0.35">
      <c r="A28" s="327">
        <f t="shared" si="11"/>
        <v>14</v>
      </c>
      <c r="B28" s="328" t="str">
        <f>IF(RESUMEN!B22="","",RESUMEN!B22)</f>
        <v/>
      </c>
      <c r="C28" s="329" t="str">
        <f>IF(RESUMEN!C22="","",RESUMEN!C22)</f>
        <v/>
      </c>
      <c r="D28" s="328" t="str">
        <f>IF(RESUMEN!D22="","",RESUMEN!D22)</f>
        <v/>
      </c>
      <c r="E28" s="330"/>
      <c r="F28" s="331">
        <f t="shared" si="4"/>
        <v>0</v>
      </c>
      <c r="G28" s="330"/>
      <c r="H28" s="330"/>
      <c r="I28" s="332">
        <f>IF(H28=$R$2,'SS-SMI'!$H$22,IF(H28=$S$2,'SS-SMI'!$I$22,IF(H28=$T$2,'SS-SMI'!$J$22,0)))</f>
        <v>0</v>
      </c>
      <c r="J28" s="332">
        <f t="shared" si="5"/>
        <v>0</v>
      </c>
      <c r="K28" s="332">
        <f t="shared" si="0"/>
        <v>0</v>
      </c>
      <c r="L28" s="333"/>
      <c r="M28" s="333"/>
      <c r="N28" s="333"/>
      <c r="O28" s="332">
        <f t="shared" si="1"/>
        <v>0</v>
      </c>
      <c r="P28" s="332">
        <f t="shared" si="2"/>
        <v>0</v>
      </c>
      <c r="Q28" s="332">
        <f t="shared" si="6"/>
        <v>0</v>
      </c>
      <c r="R28" s="334">
        <f t="shared" si="7"/>
        <v>0</v>
      </c>
      <c r="S28" s="335">
        <v>0</v>
      </c>
      <c r="T28" s="335">
        <v>0</v>
      </c>
      <c r="U28" s="335"/>
      <c r="V28" s="336">
        <f t="shared" si="3"/>
        <v>0</v>
      </c>
      <c r="W28" s="336">
        <f t="shared" si="8"/>
        <v>0</v>
      </c>
      <c r="X28" s="333"/>
      <c r="Y28" s="337">
        <f t="shared" si="9"/>
        <v>0</v>
      </c>
      <c r="Z28" s="335"/>
      <c r="AA28" s="339"/>
      <c r="AB28" s="340"/>
      <c r="AC28" s="339"/>
      <c r="AD28" s="341">
        <f t="shared" si="10"/>
        <v>0</v>
      </c>
    </row>
    <row r="29" spans="1:33" ht="20.149999999999999" customHeight="1" x14ac:dyDescent="0.35">
      <c r="A29" s="327">
        <f t="shared" si="11"/>
        <v>15</v>
      </c>
      <c r="B29" s="328" t="str">
        <f>IF(RESUMEN!B23="","",RESUMEN!B23)</f>
        <v/>
      </c>
      <c r="C29" s="329" t="str">
        <f>IF(RESUMEN!C23="","",RESUMEN!C23)</f>
        <v/>
      </c>
      <c r="D29" s="328" t="str">
        <f>IF(RESUMEN!D23="","",RESUMEN!D23)</f>
        <v/>
      </c>
      <c r="E29" s="330"/>
      <c r="F29" s="331">
        <f t="shared" si="4"/>
        <v>0</v>
      </c>
      <c r="G29" s="330"/>
      <c r="H29" s="330"/>
      <c r="I29" s="332">
        <f>IF(H29=$R$2,'SS-SMI'!$H$22,IF(H29=$S$2,'SS-SMI'!$I$22,IF(H29=$T$2,'SS-SMI'!$J$22,0)))</f>
        <v>0</v>
      </c>
      <c r="J29" s="332">
        <f t="shared" si="5"/>
        <v>0</v>
      </c>
      <c r="K29" s="332">
        <f t="shared" si="0"/>
        <v>0</v>
      </c>
      <c r="L29" s="333"/>
      <c r="M29" s="333"/>
      <c r="N29" s="333"/>
      <c r="O29" s="332">
        <f t="shared" si="1"/>
        <v>0</v>
      </c>
      <c r="P29" s="332">
        <f t="shared" si="2"/>
        <v>0</v>
      </c>
      <c r="Q29" s="332">
        <f t="shared" si="6"/>
        <v>0</v>
      </c>
      <c r="R29" s="334">
        <f t="shared" si="7"/>
        <v>0</v>
      </c>
      <c r="S29" s="335">
        <v>0</v>
      </c>
      <c r="T29" s="335">
        <v>0</v>
      </c>
      <c r="U29" s="335"/>
      <c r="V29" s="336">
        <f t="shared" si="3"/>
        <v>0</v>
      </c>
      <c r="W29" s="336">
        <f t="shared" si="8"/>
        <v>0</v>
      </c>
      <c r="X29" s="333"/>
      <c r="Y29" s="337">
        <f t="shared" si="9"/>
        <v>0</v>
      </c>
      <c r="Z29" s="335"/>
      <c r="AA29" s="339"/>
      <c r="AB29" s="340"/>
      <c r="AC29" s="339"/>
      <c r="AD29" s="341">
        <f t="shared" si="10"/>
        <v>0</v>
      </c>
    </row>
    <row r="30" spans="1:33" ht="20.149999999999999" customHeight="1" x14ac:dyDescent="0.35">
      <c r="A30" s="327">
        <f t="shared" si="11"/>
        <v>16</v>
      </c>
      <c r="B30" s="328" t="str">
        <f>IF(RESUMEN!B24="","",RESUMEN!B24)</f>
        <v/>
      </c>
      <c r="C30" s="329" t="str">
        <f>IF(RESUMEN!C24="","",RESUMEN!C24)</f>
        <v/>
      </c>
      <c r="D30" s="328" t="str">
        <f>IF(RESUMEN!D24="","",RESUMEN!D24)</f>
        <v/>
      </c>
      <c r="E30" s="330"/>
      <c r="F30" s="331">
        <f t="shared" si="4"/>
        <v>0</v>
      </c>
      <c r="G30" s="330"/>
      <c r="H30" s="330"/>
      <c r="I30" s="332">
        <f>IF(H30=$R$2,'SS-SMI'!$H$22,IF(H30=$S$2,'SS-SMI'!$I$22,IF(H30=$T$2,'SS-SMI'!$J$22,0)))</f>
        <v>0</v>
      </c>
      <c r="J30" s="332">
        <f t="shared" si="5"/>
        <v>0</v>
      </c>
      <c r="K30" s="332">
        <f t="shared" si="0"/>
        <v>0</v>
      </c>
      <c r="L30" s="333"/>
      <c r="M30" s="333"/>
      <c r="N30" s="333"/>
      <c r="O30" s="332">
        <f t="shared" si="1"/>
        <v>0</v>
      </c>
      <c r="P30" s="332">
        <f t="shared" si="2"/>
        <v>0</v>
      </c>
      <c r="Q30" s="332">
        <f t="shared" si="6"/>
        <v>0</v>
      </c>
      <c r="R30" s="334">
        <f t="shared" si="7"/>
        <v>0</v>
      </c>
      <c r="S30" s="335">
        <v>0</v>
      </c>
      <c r="T30" s="335">
        <v>0</v>
      </c>
      <c r="U30" s="335"/>
      <c r="V30" s="336">
        <f t="shared" si="3"/>
        <v>0</v>
      </c>
      <c r="W30" s="336">
        <f t="shared" si="8"/>
        <v>0</v>
      </c>
      <c r="X30" s="333"/>
      <c r="Y30" s="337">
        <f t="shared" si="9"/>
        <v>0</v>
      </c>
      <c r="Z30" s="335"/>
      <c r="AA30" s="339"/>
      <c r="AB30" s="340"/>
      <c r="AC30" s="339"/>
      <c r="AD30" s="341">
        <f t="shared" si="10"/>
        <v>0</v>
      </c>
    </row>
    <row r="31" spans="1:33" ht="20.149999999999999" customHeight="1" x14ac:dyDescent="0.35">
      <c r="A31" s="327">
        <f t="shared" si="11"/>
        <v>17</v>
      </c>
      <c r="B31" s="328" t="str">
        <f>IF(RESUMEN!B25="","",RESUMEN!B25)</f>
        <v/>
      </c>
      <c r="C31" s="329" t="str">
        <f>IF(RESUMEN!C25="","",RESUMEN!C25)</f>
        <v/>
      </c>
      <c r="D31" s="328" t="str">
        <f>IF(RESUMEN!D25="","",RESUMEN!D25)</f>
        <v/>
      </c>
      <c r="E31" s="330"/>
      <c r="F31" s="331">
        <f t="shared" si="4"/>
        <v>0</v>
      </c>
      <c r="G31" s="330"/>
      <c r="H31" s="330"/>
      <c r="I31" s="332">
        <f>IF(H31=$R$2,'SS-SMI'!$H$22,IF(H31=$S$2,'SS-SMI'!$I$22,IF(H31=$T$2,'SS-SMI'!$J$22,0)))</f>
        <v>0</v>
      </c>
      <c r="J31" s="332">
        <f t="shared" si="5"/>
        <v>0</v>
      </c>
      <c r="K31" s="332">
        <f t="shared" si="0"/>
        <v>0</v>
      </c>
      <c r="L31" s="333"/>
      <c r="M31" s="333"/>
      <c r="N31" s="333"/>
      <c r="O31" s="332">
        <f t="shared" si="1"/>
        <v>0</v>
      </c>
      <c r="P31" s="332">
        <f t="shared" si="2"/>
        <v>0</v>
      </c>
      <c r="Q31" s="332">
        <f t="shared" si="6"/>
        <v>0</v>
      </c>
      <c r="R31" s="334">
        <f t="shared" si="7"/>
        <v>0</v>
      </c>
      <c r="S31" s="335">
        <v>0</v>
      </c>
      <c r="T31" s="335">
        <v>0</v>
      </c>
      <c r="U31" s="335"/>
      <c r="V31" s="336">
        <f t="shared" si="3"/>
        <v>0</v>
      </c>
      <c r="W31" s="336">
        <f t="shared" si="8"/>
        <v>0</v>
      </c>
      <c r="X31" s="333"/>
      <c r="Y31" s="337">
        <f t="shared" si="9"/>
        <v>0</v>
      </c>
      <c r="Z31" s="335"/>
      <c r="AA31" s="339"/>
      <c r="AB31" s="340"/>
      <c r="AC31" s="339"/>
      <c r="AD31" s="341">
        <f t="shared" si="10"/>
        <v>0</v>
      </c>
    </row>
    <row r="32" spans="1:33" ht="20.149999999999999" customHeight="1" x14ac:dyDescent="0.35">
      <c r="A32" s="327">
        <f t="shared" si="11"/>
        <v>18</v>
      </c>
      <c r="B32" s="328" t="str">
        <f>IF(RESUMEN!B26="","",RESUMEN!B26)</f>
        <v/>
      </c>
      <c r="C32" s="329" t="str">
        <f>IF(RESUMEN!C26="","",RESUMEN!C26)</f>
        <v/>
      </c>
      <c r="D32" s="328" t="str">
        <f>IF(RESUMEN!D26="","",RESUMEN!D26)</f>
        <v/>
      </c>
      <c r="E32" s="330"/>
      <c r="F32" s="331">
        <f t="shared" si="4"/>
        <v>0</v>
      </c>
      <c r="G32" s="330"/>
      <c r="H32" s="330"/>
      <c r="I32" s="332">
        <f>IF(H32=$R$2,'SS-SMI'!$H$22,IF(H32=$S$2,'SS-SMI'!$I$22,IF(H32=$T$2,'SS-SMI'!$J$22,0)))</f>
        <v>0</v>
      </c>
      <c r="J32" s="332">
        <f t="shared" si="5"/>
        <v>0</v>
      </c>
      <c r="K32" s="332">
        <f t="shared" si="0"/>
        <v>0</v>
      </c>
      <c r="L32" s="333"/>
      <c r="M32" s="333"/>
      <c r="N32" s="333"/>
      <c r="O32" s="332">
        <f t="shared" si="1"/>
        <v>0</v>
      </c>
      <c r="P32" s="332">
        <f t="shared" si="2"/>
        <v>0</v>
      </c>
      <c r="Q32" s="332">
        <f t="shared" si="6"/>
        <v>0</v>
      </c>
      <c r="R32" s="334">
        <f t="shared" si="7"/>
        <v>0</v>
      </c>
      <c r="S32" s="335">
        <v>0</v>
      </c>
      <c r="T32" s="335">
        <v>0</v>
      </c>
      <c r="U32" s="335"/>
      <c r="V32" s="336">
        <f t="shared" si="3"/>
        <v>0</v>
      </c>
      <c r="W32" s="336">
        <f t="shared" si="8"/>
        <v>0</v>
      </c>
      <c r="X32" s="333"/>
      <c r="Y32" s="337">
        <f t="shared" si="9"/>
        <v>0</v>
      </c>
      <c r="Z32" s="335"/>
      <c r="AA32" s="339"/>
      <c r="AB32" s="340"/>
      <c r="AC32" s="339"/>
      <c r="AD32" s="341">
        <f t="shared" si="10"/>
        <v>0</v>
      </c>
    </row>
    <row r="33" spans="1:30" ht="20.149999999999999" customHeight="1" x14ac:dyDescent="0.35">
      <c r="A33" s="327">
        <f t="shared" si="11"/>
        <v>19</v>
      </c>
      <c r="B33" s="328" t="str">
        <f>IF(RESUMEN!B27="","",RESUMEN!B27)</f>
        <v/>
      </c>
      <c r="C33" s="329" t="str">
        <f>IF(RESUMEN!C27="","",RESUMEN!C27)</f>
        <v/>
      </c>
      <c r="D33" s="328" t="str">
        <f>IF(RESUMEN!D27="","",RESUMEN!D27)</f>
        <v/>
      </c>
      <c r="E33" s="330"/>
      <c r="F33" s="331">
        <f t="shared" si="4"/>
        <v>0</v>
      </c>
      <c r="G33" s="330"/>
      <c r="H33" s="330"/>
      <c r="I33" s="332">
        <f>IF(H33=$R$2,'SS-SMI'!$H$22,IF(H33=$S$2,'SS-SMI'!$I$22,IF(H33=$T$2,'SS-SMI'!$J$22,0)))</f>
        <v>0</v>
      </c>
      <c r="J33" s="332">
        <f t="shared" si="5"/>
        <v>0</v>
      </c>
      <c r="K33" s="332">
        <f t="shared" si="0"/>
        <v>0</v>
      </c>
      <c r="L33" s="333"/>
      <c r="M33" s="333"/>
      <c r="N33" s="333"/>
      <c r="O33" s="332">
        <f t="shared" si="1"/>
        <v>0</v>
      </c>
      <c r="P33" s="332">
        <f t="shared" si="2"/>
        <v>0</v>
      </c>
      <c r="Q33" s="332">
        <f t="shared" si="6"/>
        <v>0</v>
      </c>
      <c r="R33" s="334">
        <f t="shared" si="7"/>
        <v>0</v>
      </c>
      <c r="S33" s="335">
        <v>0</v>
      </c>
      <c r="T33" s="335">
        <v>0</v>
      </c>
      <c r="U33" s="335"/>
      <c r="V33" s="336">
        <f t="shared" si="3"/>
        <v>0</v>
      </c>
      <c r="W33" s="336">
        <f t="shared" si="8"/>
        <v>0</v>
      </c>
      <c r="X33" s="333"/>
      <c r="Y33" s="337">
        <f t="shared" si="9"/>
        <v>0</v>
      </c>
      <c r="Z33" s="335"/>
      <c r="AA33" s="339"/>
      <c r="AB33" s="340"/>
      <c r="AC33" s="339"/>
      <c r="AD33" s="341">
        <f t="shared" si="10"/>
        <v>0</v>
      </c>
    </row>
    <row r="34" spans="1:30" ht="20.149999999999999" customHeight="1" x14ac:dyDescent="0.35">
      <c r="A34" s="327">
        <f t="shared" si="11"/>
        <v>20</v>
      </c>
      <c r="B34" s="328" t="str">
        <f>IF(RESUMEN!B28="","",RESUMEN!B28)</f>
        <v/>
      </c>
      <c r="C34" s="329" t="str">
        <f>IF(RESUMEN!C28="","",RESUMEN!C28)</f>
        <v/>
      </c>
      <c r="D34" s="328" t="str">
        <f>IF(RESUMEN!D28="","",RESUMEN!D28)</f>
        <v/>
      </c>
      <c r="E34" s="330"/>
      <c r="F34" s="331">
        <f t="shared" si="4"/>
        <v>0</v>
      </c>
      <c r="G34" s="330"/>
      <c r="H34" s="330"/>
      <c r="I34" s="332">
        <f>IF(H34=$R$2,'SS-SMI'!$H$22,IF(H34=$S$2,'SS-SMI'!$I$22,IF(H34=$T$2,'SS-SMI'!$J$22,0)))</f>
        <v>0</v>
      </c>
      <c r="J34" s="332">
        <f t="shared" si="5"/>
        <v>0</v>
      </c>
      <c r="K34" s="332">
        <f t="shared" si="0"/>
        <v>0</v>
      </c>
      <c r="L34" s="333"/>
      <c r="M34" s="333"/>
      <c r="N34" s="333"/>
      <c r="O34" s="332">
        <f t="shared" si="1"/>
        <v>0</v>
      </c>
      <c r="P34" s="332">
        <f t="shared" si="2"/>
        <v>0</v>
      </c>
      <c r="Q34" s="332">
        <f t="shared" si="6"/>
        <v>0</v>
      </c>
      <c r="R34" s="334">
        <f t="shared" si="7"/>
        <v>0</v>
      </c>
      <c r="S34" s="335">
        <v>0</v>
      </c>
      <c r="T34" s="335">
        <v>0</v>
      </c>
      <c r="U34" s="335"/>
      <c r="V34" s="336">
        <f t="shared" si="3"/>
        <v>0</v>
      </c>
      <c r="W34" s="336">
        <f t="shared" si="8"/>
        <v>0</v>
      </c>
      <c r="X34" s="333"/>
      <c r="Y34" s="337">
        <f t="shared" si="9"/>
        <v>0</v>
      </c>
      <c r="Z34" s="338"/>
      <c r="AA34" s="339"/>
      <c r="AB34" s="340"/>
      <c r="AC34" s="339"/>
      <c r="AD34" s="341">
        <f t="shared" si="10"/>
        <v>0</v>
      </c>
    </row>
    <row r="35" spans="1:30" ht="20.149999999999999" customHeight="1" x14ac:dyDescent="0.35">
      <c r="A35" s="327">
        <f t="shared" si="11"/>
        <v>21</v>
      </c>
      <c r="B35" s="328" t="str">
        <f>IF(RESUMEN!B29="","",RESUMEN!B29)</f>
        <v/>
      </c>
      <c r="C35" s="329" t="str">
        <f>IF(RESUMEN!C29="","",RESUMEN!C29)</f>
        <v/>
      </c>
      <c r="D35" s="328" t="str">
        <f>IF(RESUMEN!D29="","",RESUMEN!D29)</f>
        <v/>
      </c>
      <c r="E35" s="330"/>
      <c r="F35" s="331">
        <f t="shared" si="4"/>
        <v>0</v>
      </c>
      <c r="G35" s="330"/>
      <c r="H35" s="330"/>
      <c r="I35" s="332">
        <f>IF(H35=$R$2,'SS-SMI'!$H$22,IF(H35=$S$2,'SS-SMI'!$I$22,IF(H35=$T$2,'SS-SMI'!$J$22,0)))</f>
        <v>0</v>
      </c>
      <c r="J35" s="332">
        <f t="shared" si="5"/>
        <v>0</v>
      </c>
      <c r="K35" s="332">
        <f t="shared" si="0"/>
        <v>0</v>
      </c>
      <c r="L35" s="333"/>
      <c r="M35" s="333"/>
      <c r="N35" s="333"/>
      <c r="O35" s="332">
        <f t="shared" si="1"/>
        <v>0</v>
      </c>
      <c r="P35" s="332">
        <f t="shared" si="2"/>
        <v>0</v>
      </c>
      <c r="Q35" s="332">
        <f t="shared" si="6"/>
        <v>0</v>
      </c>
      <c r="R35" s="334">
        <f t="shared" si="7"/>
        <v>0</v>
      </c>
      <c r="S35" s="335">
        <v>0</v>
      </c>
      <c r="T35" s="335">
        <v>0</v>
      </c>
      <c r="U35" s="335"/>
      <c r="V35" s="336">
        <f t="shared" si="3"/>
        <v>0</v>
      </c>
      <c r="W35" s="336">
        <f t="shared" si="8"/>
        <v>0</v>
      </c>
      <c r="X35" s="333"/>
      <c r="Y35" s="337">
        <f t="shared" si="9"/>
        <v>0</v>
      </c>
      <c r="Z35" s="338"/>
      <c r="AA35" s="339"/>
      <c r="AB35" s="340"/>
      <c r="AC35" s="339"/>
      <c r="AD35" s="341">
        <f t="shared" si="10"/>
        <v>0</v>
      </c>
    </row>
    <row r="36" spans="1:30" ht="20.149999999999999" customHeight="1" x14ac:dyDescent="0.35">
      <c r="A36" s="327">
        <f t="shared" si="11"/>
        <v>22</v>
      </c>
      <c r="B36" s="328" t="str">
        <f>IF(RESUMEN!B30="","",RESUMEN!B30)</f>
        <v/>
      </c>
      <c r="C36" s="329" t="str">
        <f>IF(RESUMEN!C30="","",RESUMEN!C30)</f>
        <v/>
      </c>
      <c r="D36" s="328" t="str">
        <f>IF(RESUMEN!D30="","",RESUMEN!D30)</f>
        <v/>
      </c>
      <c r="E36" s="330"/>
      <c r="F36" s="331">
        <f t="shared" si="4"/>
        <v>0</v>
      </c>
      <c r="G36" s="330"/>
      <c r="H36" s="330"/>
      <c r="I36" s="332">
        <f>IF(H36=$R$2,'SS-SMI'!$H$22,IF(H36=$S$2,'SS-SMI'!$I$22,IF(H36=$T$2,'SS-SMI'!$J$22,0)))</f>
        <v>0</v>
      </c>
      <c r="J36" s="332">
        <f t="shared" si="5"/>
        <v>0</v>
      </c>
      <c r="K36" s="332">
        <f t="shared" si="0"/>
        <v>0</v>
      </c>
      <c r="L36" s="333"/>
      <c r="M36" s="333"/>
      <c r="N36" s="333"/>
      <c r="O36" s="332">
        <f t="shared" si="1"/>
        <v>0</v>
      </c>
      <c r="P36" s="332">
        <f t="shared" si="2"/>
        <v>0</v>
      </c>
      <c r="Q36" s="332">
        <f t="shared" si="6"/>
        <v>0</v>
      </c>
      <c r="R36" s="334">
        <f t="shared" si="7"/>
        <v>0</v>
      </c>
      <c r="S36" s="335">
        <v>0</v>
      </c>
      <c r="T36" s="335">
        <v>0</v>
      </c>
      <c r="U36" s="335"/>
      <c r="V36" s="336">
        <f t="shared" si="3"/>
        <v>0</v>
      </c>
      <c r="W36" s="336">
        <f t="shared" si="8"/>
        <v>0</v>
      </c>
      <c r="X36" s="333"/>
      <c r="Y36" s="337">
        <f t="shared" si="9"/>
        <v>0</v>
      </c>
      <c r="Z36" s="338"/>
      <c r="AA36" s="339"/>
      <c r="AB36" s="340"/>
      <c r="AC36" s="339"/>
      <c r="AD36" s="341">
        <f t="shared" si="10"/>
        <v>0</v>
      </c>
    </row>
    <row r="37" spans="1:30" ht="20.149999999999999" customHeight="1" x14ac:dyDescent="0.35">
      <c r="A37" s="327">
        <f t="shared" si="11"/>
        <v>23</v>
      </c>
      <c r="B37" s="328" t="str">
        <f>IF(RESUMEN!B31="","",RESUMEN!B31)</f>
        <v/>
      </c>
      <c r="C37" s="329" t="str">
        <f>IF(RESUMEN!C31="","",RESUMEN!C31)</f>
        <v/>
      </c>
      <c r="D37" s="328" t="str">
        <f>IF(RESUMEN!D31="","",RESUMEN!D31)</f>
        <v/>
      </c>
      <c r="E37" s="330"/>
      <c r="F37" s="331">
        <f t="shared" si="4"/>
        <v>0</v>
      </c>
      <c r="G37" s="330"/>
      <c r="H37" s="330"/>
      <c r="I37" s="332">
        <f>IF(H37=$R$2,'SS-SMI'!$H$22,IF(H37=$S$2,'SS-SMI'!$I$22,IF(H37=$T$2,'SS-SMI'!$J$22,0)))</f>
        <v>0</v>
      </c>
      <c r="J37" s="332">
        <f t="shared" si="5"/>
        <v>0</v>
      </c>
      <c r="K37" s="332">
        <f t="shared" si="0"/>
        <v>0</v>
      </c>
      <c r="L37" s="333"/>
      <c r="M37" s="333"/>
      <c r="N37" s="333"/>
      <c r="O37" s="332">
        <f t="shared" si="1"/>
        <v>0</v>
      </c>
      <c r="P37" s="332">
        <f t="shared" si="2"/>
        <v>0</v>
      </c>
      <c r="Q37" s="332">
        <f t="shared" si="6"/>
        <v>0</v>
      </c>
      <c r="R37" s="334">
        <f t="shared" si="7"/>
        <v>0</v>
      </c>
      <c r="S37" s="335">
        <v>0</v>
      </c>
      <c r="T37" s="335">
        <v>0</v>
      </c>
      <c r="U37" s="335"/>
      <c r="V37" s="336">
        <f t="shared" si="3"/>
        <v>0</v>
      </c>
      <c r="W37" s="336">
        <f t="shared" si="8"/>
        <v>0</v>
      </c>
      <c r="X37" s="333"/>
      <c r="Y37" s="337">
        <f t="shared" si="9"/>
        <v>0</v>
      </c>
      <c r="Z37" s="338"/>
      <c r="AA37" s="339"/>
      <c r="AB37" s="340"/>
      <c r="AC37" s="339"/>
      <c r="AD37" s="341">
        <f t="shared" si="10"/>
        <v>0</v>
      </c>
    </row>
    <row r="38" spans="1:30" ht="20.149999999999999" customHeight="1" x14ac:dyDescent="0.35">
      <c r="A38" s="327">
        <f t="shared" si="11"/>
        <v>24</v>
      </c>
      <c r="B38" s="328" t="str">
        <f>IF(RESUMEN!B32="","",RESUMEN!B32)</f>
        <v/>
      </c>
      <c r="C38" s="329" t="str">
        <f>IF(RESUMEN!C32="","",RESUMEN!C32)</f>
        <v/>
      </c>
      <c r="D38" s="328" t="str">
        <f>IF(RESUMEN!D32="","",RESUMEN!D32)</f>
        <v/>
      </c>
      <c r="E38" s="330"/>
      <c r="F38" s="331">
        <f t="shared" si="4"/>
        <v>0</v>
      </c>
      <c r="G38" s="330"/>
      <c r="H38" s="330"/>
      <c r="I38" s="332">
        <f>IF(H38=$R$2,'SS-SMI'!$H$22,IF(H38=$S$2,'SS-SMI'!$I$22,IF(H38=$T$2,'SS-SMI'!$J$22,0)))</f>
        <v>0</v>
      </c>
      <c r="J38" s="332">
        <f t="shared" si="5"/>
        <v>0</v>
      </c>
      <c r="K38" s="332">
        <f t="shared" si="0"/>
        <v>0</v>
      </c>
      <c r="L38" s="333"/>
      <c r="M38" s="333"/>
      <c r="N38" s="333"/>
      <c r="O38" s="332">
        <f t="shared" si="1"/>
        <v>0</v>
      </c>
      <c r="P38" s="332">
        <f t="shared" si="2"/>
        <v>0</v>
      </c>
      <c r="Q38" s="332">
        <f t="shared" si="6"/>
        <v>0</v>
      </c>
      <c r="R38" s="334">
        <f t="shared" si="7"/>
        <v>0</v>
      </c>
      <c r="S38" s="335">
        <v>0</v>
      </c>
      <c r="T38" s="335">
        <v>0</v>
      </c>
      <c r="U38" s="335"/>
      <c r="V38" s="336">
        <f t="shared" si="3"/>
        <v>0</v>
      </c>
      <c r="W38" s="336">
        <f t="shared" si="8"/>
        <v>0</v>
      </c>
      <c r="X38" s="333"/>
      <c r="Y38" s="337">
        <f t="shared" si="9"/>
        <v>0</v>
      </c>
      <c r="Z38" s="338"/>
      <c r="AA38" s="339"/>
      <c r="AB38" s="340"/>
      <c r="AC38" s="339"/>
      <c r="AD38" s="341">
        <f t="shared" si="10"/>
        <v>0</v>
      </c>
    </row>
    <row r="39" spans="1:30" ht="20.149999999999999" customHeight="1" x14ac:dyDescent="0.35">
      <c r="A39" s="327">
        <f t="shared" si="11"/>
        <v>25</v>
      </c>
      <c r="B39" s="328" t="str">
        <f>IF(RESUMEN!B33="","",RESUMEN!B33)</f>
        <v/>
      </c>
      <c r="C39" s="329" t="str">
        <f>IF(RESUMEN!C33="","",RESUMEN!C33)</f>
        <v/>
      </c>
      <c r="D39" s="328" t="str">
        <f>IF(RESUMEN!D33="","",RESUMEN!D33)</f>
        <v/>
      </c>
      <c r="E39" s="330"/>
      <c r="F39" s="331">
        <f t="shared" si="4"/>
        <v>0</v>
      </c>
      <c r="G39" s="330"/>
      <c r="H39" s="330"/>
      <c r="I39" s="332">
        <f>IF(H39=$R$2,'SS-SMI'!$H$22,IF(H39=$S$2,'SS-SMI'!$I$22,IF(H39=$T$2,'SS-SMI'!$J$22,0)))</f>
        <v>0</v>
      </c>
      <c r="J39" s="332">
        <f t="shared" si="5"/>
        <v>0</v>
      </c>
      <c r="K39" s="332">
        <f t="shared" si="0"/>
        <v>0</v>
      </c>
      <c r="L39" s="333"/>
      <c r="M39" s="333"/>
      <c r="N39" s="333"/>
      <c r="O39" s="332">
        <f t="shared" si="1"/>
        <v>0</v>
      </c>
      <c r="P39" s="332">
        <f t="shared" si="2"/>
        <v>0</v>
      </c>
      <c r="Q39" s="332">
        <f t="shared" si="6"/>
        <v>0</v>
      </c>
      <c r="R39" s="334">
        <f t="shared" si="7"/>
        <v>0</v>
      </c>
      <c r="S39" s="335">
        <v>0</v>
      </c>
      <c r="T39" s="335">
        <v>0</v>
      </c>
      <c r="U39" s="335"/>
      <c r="V39" s="336">
        <f t="shared" si="3"/>
        <v>0</v>
      </c>
      <c r="W39" s="336">
        <f t="shared" si="8"/>
        <v>0</v>
      </c>
      <c r="X39" s="333"/>
      <c r="Y39" s="337">
        <f t="shared" si="9"/>
        <v>0</v>
      </c>
      <c r="Z39" s="338"/>
      <c r="AA39" s="339"/>
      <c r="AB39" s="340"/>
      <c r="AC39" s="339"/>
      <c r="AD39" s="341">
        <f t="shared" si="10"/>
        <v>0</v>
      </c>
    </row>
    <row r="40" spans="1:30" ht="20.149999999999999" customHeight="1" x14ac:dyDescent="0.35">
      <c r="A40" s="327">
        <f t="shared" si="11"/>
        <v>26</v>
      </c>
      <c r="B40" s="328" t="str">
        <f>IF(RESUMEN!B34="","",RESUMEN!B34)</f>
        <v/>
      </c>
      <c r="C40" s="329" t="str">
        <f>IF(RESUMEN!C34="","",RESUMEN!C34)</f>
        <v/>
      </c>
      <c r="D40" s="328" t="str">
        <f>IF(RESUMEN!D34="","",RESUMEN!D34)</f>
        <v/>
      </c>
      <c r="E40" s="330"/>
      <c r="F40" s="331">
        <f t="shared" si="4"/>
        <v>0</v>
      </c>
      <c r="G40" s="330"/>
      <c r="H40" s="330"/>
      <c r="I40" s="332">
        <f>IF(H40=$R$2,'SS-SMI'!$H$22,IF(H40=$S$2,'SS-SMI'!$I$22,IF(H40=$T$2,'SS-SMI'!$J$22,0)))</f>
        <v>0</v>
      </c>
      <c r="J40" s="332">
        <f t="shared" si="5"/>
        <v>0</v>
      </c>
      <c r="K40" s="332">
        <f t="shared" si="0"/>
        <v>0</v>
      </c>
      <c r="L40" s="333"/>
      <c r="M40" s="333"/>
      <c r="N40" s="333"/>
      <c r="O40" s="332">
        <f t="shared" si="1"/>
        <v>0</v>
      </c>
      <c r="P40" s="332">
        <f t="shared" si="2"/>
        <v>0</v>
      </c>
      <c r="Q40" s="332">
        <f t="shared" si="6"/>
        <v>0</v>
      </c>
      <c r="R40" s="334">
        <f t="shared" si="7"/>
        <v>0</v>
      </c>
      <c r="S40" s="335">
        <v>0</v>
      </c>
      <c r="T40" s="335">
        <v>0</v>
      </c>
      <c r="U40" s="335"/>
      <c r="V40" s="336">
        <f t="shared" si="3"/>
        <v>0</v>
      </c>
      <c r="W40" s="336">
        <f t="shared" si="8"/>
        <v>0</v>
      </c>
      <c r="X40" s="333"/>
      <c r="Y40" s="337">
        <f t="shared" si="9"/>
        <v>0</v>
      </c>
      <c r="Z40" s="338"/>
      <c r="AA40" s="339"/>
      <c r="AB40" s="340"/>
      <c r="AC40" s="339"/>
      <c r="AD40" s="341">
        <f t="shared" si="10"/>
        <v>0</v>
      </c>
    </row>
    <row r="41" spans="1:30" ht="20.149999999999999" customHeight="1" x14ac:dyDescent="0.35">
      <c r="A41" s="327">
        <f t="shared" si="11"/>
        <v>27</v>
      </c>
      <c r="B41" s="328" t="str">
        <f>IF(RESUMEN!B35="","",RESUMEN!B35)</f>
        <v/>
      </c>
      <c r="C41" s="329" t="str">
        <f>IF(RESUMEN!C35="","",RESUMEN!C35)</f>
        <v/>
      </c>
      <c r="D41" s="328" t="str">
        <f>IF(RESUMEN!D35="","",RESUMEN!D35)</f>
        <v/>
      </c>
      <c r="E41" s="330"/>
      <c r="F41" s="331">
        <f t="shared" si="4"/>
        <v>0</v>
      </c>
      <c r="G41" s="330"/>
      <c r="H41" s="330"/>
      <c r="I41" s="332">
        <f>IF(H41=$R$2,'SS-SMI'!$H$22,IF(H41=$S$2,'SS-SMI'!$I$22,IF(H41=$T$2,'SS-SMI'!$J$22,0)))</f>
        <v>0</v>
      </c>
      <c r="J41" s="332">
        <f t="shared" si="5"/>
        <v>0</v>
      </c>
      <c r="K41" s="332">
        <f t="shared" si="0"/>
        <v>0</v>
      </c>
      <c r="L41" s="333"/>
      <c r="M41" s="333"/>
      <c r="N41" s="333"/>
      <c r="O41" s="332">
        <f t="shared" si="1"/>
        <v>0</v>
      </c>
      <c r="P41" s="332">
        <f t="shared" si="2"/>
        <v>0</v>
      </c>
      <c r="Q41" s="332">
        <f t="shared" si="6"/>
        <v>0</v>
      </c>
      <c r="R41" s="334">
        <f t="shared" si="7"/>
        <v>0</v>
      </c>
      <c r="S41" s="335">
        <v>0</v>
      </c>
      <c r="T41" s="335">
        <v>0</v>
      </c>
      <c r="U41" s="335"/>
      <c r="V41" s="336">
        <f t="shared" si="3"/>
        <v>0</v>
      </c>
      <c r="W41" s="336">
        <f t="shared" si="8"/>
        <v>0</v>
      </c>
      <c r="X41" s="333"/>
      <c r="Y41" s="337">
        <f t="shared" si="9"/>
        <v>0</v>
      </c>
      <c r="Z41" s="338"/>
      <c r="AA41" s="339"/>
      <c r="AB41" s="340"/>
      <c r="AC41" s="339"/>
      <c r="AD41" s="341">
        <f t="shared" si="10"/>
        <v>0</v>
      </c>
    </row>
    <row r="42" spans="1:30" ht="20.149999999999999" customHeight="1" x14ac:dyDescent="0.35">
      <c r="A42" s="327">
        <f t="shared" si="11"/>
        <v>28</v>
      </c>
      <c r="B42" s="328" t="str">
        <f>IF(RESUMEN!B36="","",RESUMEN!B36)</f>
        <v/>
      </c>
      <c r="C42" s="329" t="str">
        <f>IF(RESUMEN!C36="","",RESUMEN!C36)</f>
        <v/>
      </c>
      <c r="D42" s="328" t="str">
        <f>IF(RESUMEN!D36="","",RESUMEN!D36)</f>
        <v/>
      </c>
      <c r="E42" s="330"/>
      <c r="F42" s="331">
        <f t="shared" si="4"/>
        <v>0</v>
      </c>
      <c r="G42" s="330"/>
      <c r="H42" s="330"/>
      <c r="I42" s="332">
        <f>IF(H42=$R$2,'SS-SMI'!$H$22,IF(H42=$S$2,'SS-SMI'!$I$22,IF(H42=$T$2,'SS-SMI'!$J$22,0)))</f>
        <v>0</v>
      </c>
      <c r="J42" s="332">
        <f t="shared" si="5"/>
        <v>0</v>
      </c>
      <c r="K42" s="332">
        <f t="shared" si="0"/>
        <v>0</v>
      </c>
      <c r="L42" s="333"/>
      <c r="M42" s="333"/>
      <c r="N42" s="333"/>
      <c r="O42" s="332">
        <f t="shared" si="1"/>
        <v>0</v>
      </c>
      <c r="P42" s="332">
        <f t="shared" si="2"/>
        <v>0</v>
      </c>
      <c r="Q42" s="332">
        <f t="shared" si="6"/>
        <v>0</v>
      </c>
      <c r="R42" s="334">
        <f t="shared" si="7"/>
        <v>0</v>
      </c>
      <c r="S42" s="335">
        <v>0</v>
      </c>
      <c r="T42" s="335">
        <v>0</v>
      </c>
      <c r="U42" s="335"/>
      <c r="V42" s="336">
        <f t="shared" si="3"/>
        <v>0</v>
      </c>
      <c r="W42" s="336">
        <f t="shared" si="8"/>
        <v>0</v>
      </c>
      <c r="X42" s="333"/>
      <c r="Y42" s="337">
        <f t="shared" si="9"/>
        <v>0</v>
      </c>
      <c r="Z42" s="338"/>
      <c r="AA42" s="339"/>
      <c r="AB42" s="340"/>
      <c r="AC42" s="339"/>
      <c r="AD42" s="341">
        <f t="shared" si="10"/>
        <v>0</v>
      </c>
    </row>
    <row r="43" spans="1:30" ht="20.149999999999999" customHeight="1" x14ac:dyDescent="0.35">
      <c r="A43" s="327">
        <f t="shared" si="11"/>
        <v>29</v>
      </c>
      <c r="B43" s="328" t="str">
        <f>IF(RESUMEN!B37="","",RESUMEN!B37)</f>
        <v/>
      </c>
      <c r="C43" s="329" t="str">
        <f>IF(RESUMEN!C37="","",RESUMEN!C37)</f>
        <v/>
      </c>
      <c r="D43" s="328" t="str">
        <f>IF(RESUMEN!D37="","",RESUMEN!D37)</f>
        <v/>
      </c>
      <c r="E43" s="330"/>
      <c r="F43" s="331">
        <f t="shared" si="4"/>
        <v>0</v>
      </c>
      <c r="G43" s="330"/>
      <c r="H43" s="330"/>
      <c r="I43" s="332">
        <f>IF(H43=$R$2,'SS-SMI'!$H$22,IF(H43=$S$2,'SS-SMI'!$I$22,IF(H43=$T$2,'SS-SMI'!$J$22,0)))</f>
        <v>0</v>
      </c>
      <c r="J43" s="332">
        <f t="shared" si="5"/>
        <v>0</v>
      </c>
      <c r="K43" s="332">
        <f t="shared" si="0"/>
        <v>0</v>
      </c>
      <c r="L43" s="333"/>
      <c r="M43" s="333"/>
      <c r="N43" s="333"/>
      <c r="O43" s="332">
        <f t="shared" si="1"/>
        <v>0</v>
      </c>
      <c r="P43" s="332">
        <f t="shared" si="2"/>
        <v>0</v>
      </c>
      <c r="Q43" s="332">
        <f t="shared" si="6"/>
        <v>0</v>
      </c>
      <c r="R43" s="334">
        <f t="shared" si="7"/>
        <v>0</v>
      </c>
      <c r="S43" s="335">
        <v>0</v>
      </c>
      <c r="T43" s="335">
        <v>0</v>
      </c>
      <c r="U43" s="335"/>
      <c r="V43" s="336">
        <f t="shared" si="3"/>
        <v>0</v>
      </c>
      <c r="W43" s="336">
        <f t="shared" si="8"/>
        <v>0</v>
      </c>
      <c r="X43" s="333"/>
      <c r="Y43" s="337">
        <f t="shared" si="9"/>
        <v>0</v>
      </c>
      <c r="Z43" s="338"/>
      <c r="AA43" s="339"/>
      <c r="AB43" s="340"/>
      <c r="AC43" s="339"/>
      <c r="AD43" s="341">
        <f t="shared" si="10"/>
        <v>0</v>
      </c>
    </row>
    <row r="44" spans="1:30" ht="20.149999999999999" customHeight="1" x14ac:dyDescent="0.35">
      <c r="A44" s="327">
        <f t="shared" si="11"/>
        <v>30</v>
      </c>
      <c r="B44" s="328" t="str">
        <f>IF(RESUMEN!B38="","",RESUMEN!B38)</f>
        <v/>
      </c>
      <c r="C44" s="329" t="str">
        <f>IF(RESUMEN!C38="","",RESUMEN!C38)</f>
        <v/>
      </c>
      <c r="D44" s="328" t="str">
        <f>IF(RESUMEN!D38="","",RESUMEN!D38)</f>
        <v/>
      </c>
      <c r="E44" s="330"/>
      <c r="F44" s="331">
        <f t="shared" si="4"/>
        <v>0</v>
      </c>
      <c r="G44" s="330"/>
      <c r="H44" s="330"/>
      <c r="I44" s="332">
        <f>IF(H44=$R$2,'SS-SMI'!$H$22,IF(H44=$S$2,'SS-SMI'!$I$22,IF(H44=$T$2,'SS-SMI'!$J$22,0)))</f>
        <v>0</v>
      </c>
      <c r="J44" s="332">
        <f t="shared" si="5"/>
        <v>0</v>
      </c>
      <c r="K44" s="332">
        <f t="shared" si="0"/>
        <v>0</v>
      </c>
      <c r="L44" s="333"/>
      <c r="M44" s="333"/>
      <c r="N44" s="333"/>
      <c r="O44" s="332">
        <f t="shared" si="1"/>
        <v>0</v>
      </c>
      <c r="P44" s="332">
        <f t="shared" si="2"/>
        <v>0</v>
      </c>
      <c r="Q44" s="332">
        <f t="shared" si="6"/>
        <v>0</v>
      </c>
      <c r="R44" s="334">
        <f t="shared" si="7"/>
        <v>0</v>
      </c>
      <c r="S44" s="335">
        <v>0</v>
      </c>
      <c r="T44" s="335">
        <v>0</v>
      </c>
      <c r="U44" s="335"/>
      <c r="V44" s="336">
        <f t="shared" si="3"/>
        <v>0</v>
      </c>
      <c r="W44" s="336">
        <f t="shared" si="8"/>
        <v>0</v>
      </c>
      <c r="X44" s="333"/>
      <c r="Y44" s="337">
        <f t="shared" si="9"/>
        <v>0</v>
      </c>
      <c r="Z44" s="338"/>
      <c r="AA44" s="339"/>
      <c r="AB44" s="340"/>
      <c r="AC44" s="339"/>
      <c r="AD44" s="341">
        <f t="shared" si="10"/>
        <v>0</v>
      </c>
    </row>
    <row r="45" spans="1:30" ht="20.149999999999999" customHeight="1" x14ac:dyDescent="0.35">
      <c r="A45" s="327">
        <f t="shared" si="11"/>
        <v>31</v>
      </c>
      <c r="B45" s="328" t="str">
        <f>IF(RESUMEN!B39="","",RESUMEN!B39)</f>
        <v/>
      </c>
      <c r="C45" s="329" t="str">
        <f>IF(RESUMEN!C39="","",RESUMEN!C39)</f>
        <v/>
      </c>
      <c r="D45" s="328" t="str">
        <f>IF(RESUMEN!D39="","",RESUMEN!D39)</f>
        <v/>
      </c>
      <c r="E45" s="330"/>
      <c r="F45" s="331">
        <f t="shared" si="4"/>
        <v>0</v>
      </c>
      <c r="G45" s="330"/>
      <c r="H45" s="330"/>
      <c r="I45" s="332">
        <f>IF(H45=$R$2,'SS-SMI'!$H$22,IF(H45=$S$2,'SS-SMI'!$I$22,IF(H45=$T$2,'SS-SMI'!$J$22,0)))</f>
        <v>0</v>
      </c>
      <c r="J45" s="332">
        <f t="shared" si="5"/>
        <v>0</v>
      </c>
      <c r="K45" s="332">
        <f t="shared" si="0"/>
        <v>0</v>
      </c>
      <c r="L45" s="333"/>
      <c r="M45" s="333"/>
      <c r="N45" s="333"/>
      <c r="O45" s="332">
        <f t="shared" si="1"/>
        <v>0</v>
      </c>
      <c r="P45" s="332">
        <f t="shared" si="2"/>
        <v>0</v>
      </c>
      <c r="Q45" s="332">
        <f t="shared" si="6"/>
        <v>0</v>
      </c>
      <c r="R45" s="334">
        <f t="shared" si="7"/>
        <v>0</v>
      </c>
      <c r="S45" s="335">
        <v>0</v>
      </c>
      <c r="T45" s="335">
        <v>0</v>
      </c>
      <c r="U45" s="335"/>
      <c r="V45" s="336">
        <f t="shared" si="3"/>
        <v>0</v>
      </c>
      <c r="W45" s="336">
        <f t="shared" si="8"/>
        <v>0</v>
      </c>
      <c r="X45" s="333"/>
      <c r="Y45" s="337">
        <f t="shared" si="9"/>
        <v>0</v>
      </c>
      <c r="Z45" s="338"/>
      <c r="AA45" s="339"/>
      <c r="AB45" s="340"/>
      <c r="AC45" s="339"/>
      <c r="AD45" s="341">
        <f t="shared" si="10"/>
        <v>0</v>
      </c>
    </row>
    <row r="46" spans="1:30" ht="20.149999999999999" customHeight="1" x14ac:dyDescent="0.35">
      <c r="A46" s="327">
        <f t="shared" si="11"/>
        <v>32</v>
      </c>
      <c r="B46" s="328" t="str">
        <f>IF(RESUMEN!B40="","",RESUMEN!B40)</f>
        <v/>
      </c>
      <c r="C46" s="329" t="str">
        <f>IF(RESUMEN!C40="","",RESUMEN!C40)</f>
        <v/>
      </c>
      <c r="D46" s="328" t="str">
        <f>IF(RESUMEN!D40="","",RESUMEN!D40)</f>
        <v/>
      </c>
      <c r="E46" s="330"/>
      <c r="F46" s="331">
        <f t="shared" si="4"/>
        <v>0</v>
      </c>
      <c r="G46" s="330"/>
      <c r="H46" s="330"/>
      <c r="I46" s="332">
        <f>IF(H46=$R$2,'SS-SMI'!$H$22,IF(H46=$S$2,'SS-SMI'!$I$22,IF(H46=$T$2,'SS-SMI'!$J$22,0)))</f>
        <v>0</v>
      </c>
      <c r="J46" s="332">
        <f t="shared" si="5"/>
        <v>0</v>
      </c>
      <c r="K46" s="332">
        <f t="shared" si="0"/>
        <v>0</v>
      </c>
      <c r="L46" s="333"/>
      <c r="M46" s="333"/>
      <c r="N46" s="333"/>
      <c r="O46" s="332">
        <f t="shared" si="1"/>
        <v>0</v>
      </c>
      <c r="P46" s="332">
        <f t="shared" si="2"/>
        <v>0</v>
      </c>
      <c r="Q46" s="332">
        <f t="shared" si="6"/>
        <v>0</v>
      </c>
      <c r="R46" s="334">
        <f t="shared" si="7"/>
        <v>0</v>
      </c>
      <c r="S46" s="335">
        <v>0</v>
      </c>
      <c r="T46" s="335">
        <v>0</v>
      </c>
      <c r="U46" s="335"/>
      <c r="V46" s="336">
        <f t="shared" si="3"/>
        <v>0</v>
      </c>
      <c r="W46" s="336">
        <f t="shared" si="8"/>
        <v>0</v>
      </c>
      <c r="X46" s="333"/>
      <c r="Y46" s="337">
        <f t="shared" si="9"/>
        <v>0</v>
      </c>
      <c r="Z46" s="338"/>
      <c r="AA46" s="339"/>
      <c r="AB46" s="340"/>
      <c r="AC46" s="339"/>
      <c r="AD46" s="341">
        <f t="shared" si="10"/>
        <v>0</v>
      </c>
    </row>
    <row r="47" spans="1:30" ht="20.149999999999999" customHeight="1" x14ac:dyDescent="0.35">
      <c r="A47" s="327">
        <f t="shared" si="11"/>
        <v>33</v>
      </c>
      <c r="B47" s="328" t="str">
        <f>IF(RESUMEN!B41="","",RESUMEN!B41)</f>
        <v/>
      </c>
      <c r="C47" s="329" t="str">
        <f>IF(RESUMEN!C41="","",RESUMEN!C41)</f>
        <v/>
      </c>
      <c r="D47" s="328" t="str">
        <f>IF(RESUMEN!D41="","",RESUMEN!D41)</f>
        <v/>
      </c>
      <c r="E47" s="330"/>
      <c r="F47" s="331">
        <f t="shared" si="4"/>
        <v>0</v>
      </c>
      <c r="G47" s="330"/>
      <c r="H47" s="330"/>
      <c r="I47" s="332">
        <f>IF(H47=$R$2,'SS-SMI'!$H$22,IF(H47=$S$2,'SS-SMI'!$I$22,IF(H47=$T$2,'SS-SMI'!$J$22,0)))</f>
        <v>0</v>
      </c>
      <c r="J47" s="332">
        <f t="shared" si="5"/>
        <v>0</v>
      </c>
      <c r="K47" s="332">
        <f t="shared" si="0"/>
        <v>0</v>
      </c>
      <c r="L47" s="333"/>
      <c r="M47" s="333"/>
      <c r="N47" s="333"/>
      <c r="O47" s="332">
        <f t="shared" ref="O47:O83" si="12">SUM(L47)</f>
        <v>0</v>
      </c>
      <c r="P47" s="332">
        <f t="shared" ref="P47:P83" si="13">SUM(O47-N47)</f>
        <v>0</v>
      </c>
      <c r="Q47" s="332">
        <f t="shared" si="6"/>
        <v>0</v>
      </c>
      <c r="R47" s="334">
        <f t="shared" si="7"/>
        <v>0</v>
      </c>
      <c r="S47" s="335">
        <v>0</v>
      </c>
      <c r="T47" s="335">
        <v>0</v>
      </c>
      <c r="U47" s="335"/>
      <c r="V47" s="336">
        <f t="shared" si="3"/>
        <v>0</v>
      </c>
      <c r="W47" s="336">
        <f t="shared" si="8"/>
        <v>0</v>
      </c>
      <c r="X47" s="333"/>
      <c r="Y47" s="337">
        <f t="shared" si="9"/>
        <v>0</v>
      </c>
      <c r="Z47" s="338"/>
      <c r="AA47" s="339"/>
      <c r="AB47" s="340"/>
      <c r="AC47" s="339"/>
      <c r="AD47" s="341">
        <f t="shared" si="10"/>
        <v>0</v>
      </c>
    </row>
    <row r="48" spans="1:30" ht="20.149999999999999" customHeight="1" x14ac:dyDescent="0.35">
      <c r="A48" s="327">
        <f t="shared" si="11"/>
        <v>34</v>
      </c>
      <c r="B48" s="328" t="str">
        <f>IF(RESUMEN!B42="","",RESUMEN!B42)</f>
        <v/>
      </c>
      <c r="C48" s="329" t="str">
        <f>IF(RESUMEN!C42="","",RESUMEN!C42)</f>
        <v/>
      </c>
      <c r="D48" s="328" t="str">
        <f>IF(RESUMEN!D42="","",RESUMEN!D42)</f>
        <v/>
      </c>
      <c r="E48" s="330"/>
      <c r="F48" s="331">
        <f t="shared" si="4"/>
        <v>0</v>
      </c>
      <c r="G48" s="330"/>
      <c r="H48" s="330"/>
      <c r="I48" s="332">
        <f>IF(H48=$R$2,'SS-SMI'!$H$22,IF(H48=$S$2,'SS-SMI'!$I$22,IF(H48=$T$2,'SS-SMI'!$J$22,0)))</f>
        <v>0</v>
      </c>
      <c r="J48" s="332">
        <f t="shared" si="5"/>
        <v>0</v>
      </c>
      <c r="K48" s="332">
        <f t="shared" si="0"/>
        <v>0</v>
      </c>
      <c r="L48" s="333"/>
      <c r="M48" s="333"/>
      <c r="N48" s="333"/>
      <c r="O48" s="332">
        <f t="shared" si="12"/>
        <v>0</v>
      </c>
      <c r="P48" s="332">
        <f t="shared" si="13"/>
        <v>0</v>
      </c>
      <c r="Q48" s="332">
        <f t="shared" si="6"/>
        <v>0</v>
      </c>
      <c r="R48" s="334">
        <f t="shared" si="7"/>
        <v>0</v>
      </c>
      <c r="S48" s="335">
        <v>0</v>
      </c>
      <c r="T48" s="335">
        <v>0</v>
      </c>
      <c r="U48" s="335"/>
      <c r="V48" s="336">
        <f t="shared" si="3"/>
        <v>0</v>
      </c>
      <c r="W48" s="336">
        <f t="shared" si="8"/>
        <v>0</v>
      </c>
      <c r="X48" s="333"/>
      <c r="Y48" s="337">
        <f t="shared" si="9"/>
        <v>0</v>
      </c>
      <c r="Z48" s="338"/>
      <c r="AA48" s="339"/>
      <c r="AB48" s="340"/>
      <c r="AC48" s="339"/>
      <c r="AD48" s="341">
        <f t="shared" si="10"/>
        <v>0</v>
      </c>
    </row>
    <row r="49" spans="1:30" ht="20.149999999999999" customHeight="1" x14ac:dyDescent="0.35">
      <c r="A49" s="327">
        <f t="shared" si="11"/>
        <v>35</v>
      </c>
      <c r="B49" s="328" t="str">
        <f>IF(RESUMEN!B43="","",RESUMEN!B43)</f>
        <v/>
      </c>
      <c r="C49" s="329" t="str">
        <f>IF(RESUMEN!C43="","",RESUMEN!C43)</f>
        <v/>
      </c>
      <c r="D49" s="328" t="str">
        <f>IF(RESUMEN!D43="","",RESUMEN!D43)</f>
        <v/>
      </c>
      <c r="E49" s="330"/>
      <c r="F49" s="331">
        <f t="shared" si="4"/>
        <v>0</v>
      </c>
      <c r="G49" s="330"/>
      <c r="H49" s="330"/>
      <c r="I49" s="332">
        <f>IF(H49=$R$2,'SS-SMI'!$H$22,IF(H49=$S$2,'SS-SMI'!$I$22,IF(H49=$T$2,'SS-SMI'!$J$22,0)))</f>
        <v>0</v>
      </c>
      <c r="J49" s="332">
        <f t="shared" si="5"/>
        <v>0</v>
      </c>
      <c r="K49" s="332">
        <f t="shared" si="0"/>
        <v>0</v>
      </c>
      <c r="L49" s="333"/>
      <c r="M49" s="333"/>
      <c r="N49" s="333"/>
      <c r="O49" s="332">
        <f t="shared" si="12"/>
        <v>0</v>
      </c>
      <c r="P49" s="332">
        <f t="shared" si="13"/>
        <v>0</v>
      </c>
      <c r="Q49" s="332">
        <f t="shared" si="6"/>
        <v>0</v>
      </c>
      <c r="R49" s="334">
        <f t="shared" si="7"/>
        <v>0</v>
      </c>
      <c r="S49" s="335">
        <v>0</v>
      </c>
      <c r="T49" s="335">
        <v>0</v>
      </c>
      <c r="U49" s="335"/>
      <c r="V49" s="336">
        <f t="shared" si="3"/>
        <v>0</v>
      </c>
      <c r="W49" s="336">
        <f t="shared" si="8"/>
        <v>0</v>
      </c>
      <c r="X49" s="333"/>
      <c r="Y49" s="337">
        <f t="shared" si="9"/>
        <v>0</v>
      </c>
      <c r="Z49" s="338"/>
      <c r="AA49" s="339"/>
      <c r="AB49" s="340"/>
      <c r="AC49" s="339"/>
      <c r="AD49" s="341">
        <f t="shared" si="10"/>
        <v>0</v>
      </c>
    </row>
    <row r="50" spans="1:30" ht="20.149999999999999" customHeight="1" x14ac:dyDescent="0.35">
      <c r="A50" s="327">
        <f t="shared" si="11"/>
        <v>36</v>
      </c>
      <c r="B50" s="328" t="str">
        <f>IF(RESUMEN!B44="","",RESUMEN!B44)</f>
        <v/>
      </c>
      <c r="C50" s="329" t="str">
        <f>IF(RESUMEN!C44="","",RESUMEN!C44)</f>
        <v/>
      </c>
      <c r="D50" s="328" t="str">
        <f>IF(RESUMEN!D44="","",RESUMEN!D44)</f>
        <v/>
      </c>
      <c r="E50" s="330"/>
      <c r="F50" s="331">
        <f t="shared" si="4"/>
        <v>0</v>
      </c>
      <c r="G50" s="330"/>
      <c r="H50" s="330"/>
      <c r="I50" s="332">
        <f>IF(H50=$R$2,'SS-SMI'!$H$22,IF(H50=$S$2,'SS-SMI'!$I$22,IF(H50=$T$2,'SS-SMI'!$J$22,0)))</f>
        <v>0</v>
      </c>
      <c r="J50" s="332">
        <f t="shared" si="5"/>
        <v>0</v>
      </c>
      <c r="K50" s="332">
        <f t="shared" si="0"/>
        <v>0</v>
      </c>
      <c r="L50" s="333"/>
      <c r="M50" s="333"/>
      <c r="N50" s="333"/>
      <c r="O50" s="332">
        <f t="shared" si="12"/>
        <v>0</v>
      </c>
      <c r="P50" s="332">
        <f t="shared" si="13"/>
        <v>0</v>
      </c>
      <c r="Q50" s="332">
        <f t="shared" si="6"/>
        <v>0</v>
      </c>
      <c r="R50" s="334">
        <f t="shared" si="7"/>
        <v>0</v>
      </c>
      <c r="S50" s="335">
        <v>0</v>
      </c>
      <c r="T50" s="335">
        <v>0</v>
      </c>
      <c r="U50" s="335"/>
      <c r="V50" s="336">
        <f t="shared" si="3"/>
        <v>0</v>
      </c>
      <c r="W50" s="336">
        <f t="shared" si="8"/>
        <v>0</v>
      </c>
      <c r="X50" s="333"/>
      <c r="Y50" s="337">
        <f t="shared" si="9"/>
        <v>0</v>
      </c>
      <c r="Z50" s="338"/>
      <c r="AA50" s="339"/>
      <c r="AB50" s="340"/>
      <c r="AC50" s="339"/>
      <c r="AD50" s="341">
        <f t="shared" si="10"/>
        <v>0</v>
      </c>
    </row>
    <row r="51" spans="1:30" ht="20.149999999999999" customHeight="1" x14ac:dyDescent="0.35">
      <c r="A51" s="327">
        <f t="shared" si="11"/>
        <v>37</v>
      </c>
      <c r="B51" s="328" t="str">
        <f>IF(RESUMEN!B45="","",RESUMEN!B45)</f>
        <v/>
      </c>
      <c r="C51" s="329" t="str">
        <f>IF(RESUMEN!C45="","",RESUMEN!C45)</f>
        <v/>
      </c>
      <c r="D51" s="328" t="str">
        <f>IF(RESUMEN!D45="","",RESUMEN!D45)</f>
        <v/>
      </c>
      <c r="E51" s="330"/>
      <c r="F51" s="331">
        <f t="shared" si="4"/>
        <v>0</v>
      </c>
      <c r="G51" s="330"/>
      <c r="H51" s="330"/>
      <c r="I51" s="332">
        <f>IF(H51=$R$2,'SS-SMI'!$H$22,IF(H51=$S$2,'SS-SMI'!$I$22,IF(H51=$T$2,'SS-SMI'!$J$22,0)))</f>
        <v>0</v>
      </c>
      <c r="J51" s="332">
        <f t="shared" si="5"/>
        <v>0</v>
      </c>
      <c r="K51" s="332">
        <f t="shared" si="0"/>
        <v>0</v>
      </c>
      <c r="L51" s="333"/>
      <c r="M51" s="333"/>
      <c r="N51" s="333"/>
      <c r="O51" s="332">
        <f t="shared" si="12"/>
        <v>0</v>
      </c>
      <c r="P51" s="332">
        <f t="shared" si="13"/>
        <v>0</v>
      </c>
      <c r="Q51" s="332">
        <f t="shared" si="6"/>
        <v>0</v>
      </c>
      <c r="R51" s="334">
        <f t="shared" si="7"/>
        <v>0</v>
      </c>
      <c r="S51" s="335">
        <v>0</v>
      </c>
      <c r="T51" s="335">
        <v>0</v>
      </c>
      <c r="U51" s="335"/>
      <c r="V51" s="336">
        <f t="shared" si="3"/>
        <v>0</v>
      </c>
      <c r="W51" s="336">
        <f t="shared" si="8"/>
        <v>0</v>
      </c>
      <c r="X51" s="333"/>
      <c r="Y51" s="337">
        <f t="shared" si="9"/>
        <v>0</v>
      </c>
      <c r="Z51" s="338"/>
      <c r="AA51" s="339"/>
      <c r="AB51" s="340"/>
      <c r="AC51" s="339"/>
      <c r="AD51" s="341">
        <f t="shared" si="10"/>
        <v>0</v>
      </c>
    </row>
    <row r="52" spans="1:30" ht="20.149999999999999" customHeight="1" x14ac:dyDescent="0.35">
      <c r="A52" s="327">
        <f t="shared" si="11"/>
        <v>38</v>
      </c>
      <c r="B52" s="328" t="str">
        <f>IF(RESUMEN!B46="","",RESUMEN!B46)</f>
        <v/>
      </c>
      <c r="C52" s="329" t="str">
        <f>IF(RESUMEN!C46="","",RESUMEN!C46)</f>
        <v/>
      </c>
      <c r="D52" s="328" t="str">
        <f>IF(RESUMEN!D46="","",RESUMEN!D46)</f>
        <v/>
      </c>
      <c r="E52" s="330"/>
      <c r="F52" s="331">
        <f t="shared" si="4"/>
        <v>0</v>
      </c>
      <c r="G52" s="330"/>
      <c r="H52" s="330"/>
      <c r="I52" s="332">
        <f>IF(H52=$R$2,'SS-SMI'!$H$22,IF(H52=$S$2,'SS-SMI'!$I$22,IF(H52=$T$2,'SS-SMI'!$J$22,0)))</f>
        <v>0</v>
      </c>
      <c r="J52" s="332">
        <f t="shared" si="5"/>
        <v>0</v>
      </c>
      <c r="K52" s="332">
        <f t="shared" si="0"/>
        <v>0</v>
      </c>
      <c r="L52" s="333"/>
      <c r="M52" s="333"/>
      <c r="N52" s="333"/>
      <c r="O52" s="332">
        <f t="shared" si="12"/>
        <v>0</v>
      </c>
      <c r="P52" s="332">
        <f t="shared" si="13"/>
        <v>0</v>
      </c>
      <c r="Q52" s="332">
        <f t="shared" si="6"/>
        <v>0</v>
      </c>
      <c r="R52" s="334">
        <f t="shared" si="7"/>
        <v>0</v>
      </c>
      <c r="S52" s="335">
        <v>0</v>
      </c>
      <c r="T52" s="335">
        <v>0</v>
      </c>
      <c r="U52" s="335"/>
      <c r="V52" s="336">
        <f t="shared" si="3"/>
        <v>0</v>
      </c>
      <c r="W52" s="336">
        <f t="shared" si="8"/>
        <v>0</v>
      </c>
      <c r="X52" s="333"/>
      <c r="Y52" s="337">
        <f t="shared" si="9"/>
        <v>0</v>
      </c>
      <c r="Z52" s="338"/>
      <c r="AA52" s="339"/>
      <c r="AB52" s="340"/>
      <c r="AC52" s="339"/>
      <c r="AD52" s="341">
        <f t="shared" si="10"/>
        <v>0</v>
      </c>
    </row>
    <row r="53" spans="1:30" ht="20.149999999999999" customHeight="1" x14ac:dyDescent="0.35">
      <c r="A53" s="327">
        <f t="shared" si="11"/>
        <v>39</v>
      </c>
      <c r="B53" s="328" t="str">
        <f>IF(RESUMEN!B47="","",RESUMEN!B47)</f>
        <v/>
      </c>
      <c r="C53" s="329" t="str">
        <f>IF(RESUMEN!C47="","",RESUMEN!C47)</f>
        <v/>
      </c>
      <c r="D53" s="328" t="str">
        <f>IF(RESUMEN!D47="","",RESUMEN!D47)</f>
        <v/>
      </c>
      <c r="E53" s="330"/>
      <c r="F53" s="331">
        <f t="shared" si="4"/>
        <v>0</v>
      </c>
      <c r="G53" s="330"/>
      <c r="H53" s="330"/>
      <c r="I53" s="332">
        <f>IF(H53=$R$2,'SS-SMI'!$H$22,IF(H53=$S$2,'SS-SMI'!$I$22,IF(H53=$T$2,'SS-SMI'!$J$22,0)))</f>
        <v>0</v>
      </c>
      <c r="J53" s="332">
        <f t="shared" si="5"/>
        <v>0</v>
      </c>
      <c r="K53" s="332">
        <f t="shared" si="0"/>
        <v>0</v>
      </c>
      <c r="L53" s="333"/>
      <c r="M53" s="333"/>
      <c r="N53" s="333"/>
      <c r="O53" s="332">
        <f t="shared" si="12"/>
        <v>0</v>
      </c>
      <c r="P53" s="332">
        <f t="shared" si="13"/>
        <v>0</v>
      </c>
      <c r="Q53" s="332">
        <f t="shared" si="6"/>
        <v>0</v>
      </c>
      <c r="R53" s="334">
        <f t="shared" si="7"/>
        <v>0</v>
      </c>
      <c r="S53" s="335">
        <v>0</v>
      </c>
      <c r="T53" s="335">
        <v>0</v>
      </c>
      <c r="U53" s="335"/>
      <c r="V53" s="336">
        <f t="shared" si="3"/>
        <v>0</v>
      </c>
      <c r="W53" s="336">
        <f t="shared" si="8"/>
        <v>0</v>
      </c>
      <c r="X53" s="333"/>
      <c r="Y53" s="337">
        <f t="shared" si="9"/>
        <v>0</v>
      </c>
      <c r="Z53" s="338"/>
      <c r="AA53" s="339"/>
      <c r="AB53" s="340"/>
      <c r="AC53" s="339"/>
      <c r="AD53" s="341">
        <f t="shared" si="10"/>
        <v>0</v>
      </c>
    </row>
    <row r="54" spans="1:30" ht="20.149999999999999" customHeight="1" x14ac:dyDescent="0.35">
      <c r="A54" s="327">
        <f t="shared" si="11"/>
        <v>40</v>
      </c>
      <c r="B54" s="328" t="str">
        <f>IF(RESUMEN!B48="","",RESUMEN!B48)</f>
        <v/>
      </c>
      <c r="C54" s="329" t="str">
        <f>IF(RESUMEN!C48="","",RESUMEN!C48)</f>
        <v/>
      </c>
      <c r="D54" s="328" t="str">
        <f>IF(RESUMEN!D48="","",RESUMEN!D48)</f>
        <v/>
      </c>
      <c r="E54" s="330"/>
      <c r="F54" s="331">
        <f t="shared" si="4"/>
        <v>0</v>
      </c>
      <c r="G54" s="330"/>
      <c r="H54" s="330"/>
      <c r="I54" s="332">
        <f>IF(H54=$R$2,'SS-SMI'!$H$22,IF(H54=$S$2,'SS-SMI'!$I$22,IF(H54=$T$2,'SS-SMI'!$J$22,0)))</f>
        <v>0</v>
      </c>
      <c r="J54" s="332">
        <f t="shared" si="5"/>
        <v>0</v>
      </c>
      <c r="K54" s="332">
        <f t="shared" si="0"/>
        <v>0</v>
      </c>
      <c r="L54" s="333"/>
      <c r="M54" s="333"/>
      <c r="N54" s="333"/>
      <c r="O54" s="332">
        <f t="shared" si="12"/>
        <v>0</v>
      </c>
      <c r="P54" s="332">
        <f t="shared" si="13"/>
        <v>0</v>
      </c>
      <c r="Q54" s="332">
        <f t="shared" si="6"/>
        <v>0</v>
      </c>
      <c r="R54" s="334">
        <f t="shared" si="7"/>
        <v>0</v>
      </c>
      <c r="S54" s="335">
        <v>0</v>
      </c>
      <c r="T54" s="335">
        <v>0</v>
      </c>
      <c r="U54" s="335"/>
      <c r="V54" s="336">
        <f t="shared" si="3"/>
        <v>0</v>
      </c>
      <c r="W54" s="336">
        <f t="shared" si="8"/>
        <v>0</v>
      </c>
      <c r="X54" s="333"/>
      <c r="Y54" s="337">
        <f t="shared" si="9"/>
        <v>0</v>
      </c>
      <c r="Z54" s="338"/>
      <c r="AA54" s="339"/>
      <c r="AB54" s="340"/>
      <c r="AC54" s="339"/>
      <c r="AD54" s="341">
        <f t="shared" si="10"/>
        <v>0</v>
      </c>
    </row>
    <row r="55" spans="1:30" ht="20.149999999999999" customHeight="1" x14ac:dyDescent="0.35">
      <c r="A55" s="327">
        <f t="shared" si="11"/>
        <v>41</v>
      </c>
      <c r="B55" s="328" t="str">
        <f>IF(RESUMEN!B49="","",RESUMEN!B49)</f>
        <v/>
      </c>
      <c r="C55" s="329" t="str">
        <f>IF(RESUMEN!C49="","",RESUMEN!C49)</f>
        <v/>
      </c>
      <c r="D55" s="328" t="str">
        <f>IF(RESUMEN!D49="","",RESUMEN!D49)</f>
        <v/>
      </c>
      <c r="E55" s="330"/>
      <c r="F55" s="331">
        <f t="shared" ref="F55:F82" si="14">IF(G55&gt;E55, "error",E55-G55)</f>
        <v>0</v>
      </c>
      <c r="G55" s="330"/>
      <c r="H55" s="330"/>
      <c r="I55" s="332">
        <f>IF(H55=$R$2,'SS-SMI'!$H$22,IF(H55=$S$2,'SS-SMI'!$I$22,IF(H55=$T$2,'SS-SMI'!$J$22,0)))</f>
        <v>0</v>
      </c>
      <c r="J55" s="332">
        <f t="shared" ref="J55:J82" si="15">SUM(I55*E55)</f>
        <v>0</v>
      </c>
      <c r="K55" s="332">
        <f t="shared" ref="K55:K82" si="16">SUM(J55*14/12)</f>
        <v>0</v>
      </c>
      <c r="L55" s="333"/>
      <c r="M55" s="333"/>
      <c r="N55" s="333"/>
      <c r="O55" s="332">
        <f t="shared" ref="O55:O82" si="17">SUM(L55)</f>
        <v>0</v>
      </c>
      <c r="P55" s="332">
        <f t="shared" ref="P55:P82" si="18">SUM(O55-N55)</f>
        <v>0</v>
      </c>
      <c r="Q55" s="332">
        <f t="shared" ref="Q55:Q82" si="19">IF(E55="",0,IF(H55=$R$2,$R$10*F55/E55,IF(H55=$S$2,$S$10*F55/E55,IF(H55=$T$2,$T$10*F55/E55,0))))</f>
        <v>0</v>
      </c>
      <c r="R55" s="334">
        <f t="shared" ref="R55:R82" si="20">IF(E55="",0,IF(H55=$R$2,$R$10*G55/E55,IF(H55=$S$2,$S$10*G55/E55,IF(H55=$T$2,$T$10*G55/E55,0))))</f>
        <v>0</v>
      </c>
      <c r="S55" s="335">
        <v>0</v>
      </c>
      <c r="T55" s="335">
        <v>0</v>
      </c>
      <c r="U55" s="335"/>
      <c r="V55" s="336">
        <f t="shared" ref="V55:V82" si="21">SUM(O55+Q55+R55-S55-T55)</f>
        <v>0</v>
      </c>
      <c r="W55" s="336">
        <f t="shared" ref="W55:W82" si="22">P55+Q55+R55-S55-T55</f>
        <v>0</v>
      </c>
      <c r="X55" s="333"/>
      <c r="Y55" s="337">
        <f t="shared" ref="Y55:Y82" si="23">IF(X55&lt;&gt;0,SUM((P55-S55-T55+R55+Q55)+X55),W55)</f>
        <v>0</v>
      </c>
      <c r="Z55" s="338"/>
      <c r="AA55" s="339"/>
      <c r="AB55" s="340"/>
      <c r="AC55" s="339"/>
      <c r="AD55" s="341">
        <f t="shared" ref="AD55:AD82" si="24">IF((Y55&gt;V55),0,(V55-Y55))</f>
        <v>0</v>
      </c>
    </row>
    <row r="56" spans="1:30" ht="20.149999999999999" customHeight="1" x14ac:dyDescent="0.35">
      <c r="A56" s="327">
        <f t="shared" si="11"/>
        <v>42</v>
      </c>
      <c r="B56" s="328" t="str">
        <f>IF(RESUMEN!B50="","",RESUMEN!B50)</f>
        <v/>
      </c>
      <c r="C56" s="329" t="str">
        <f>IF(RESUMEN!C50="","",RESUMEN!C50)</f>
        <v/>
      </c>
      <c r="D56" s="328" t="str">
        <f>IF(RESUMEN!D50="","",RESUMEN!D50)</f>
        <v/>
      </c>
      <c r="E56" s="330"/>
      <c r="F56" s="331">
        <f t="shared" si="14"/>
        <v>0</v>
      </c>
      <c r="G56" s="330"/>
      <c r="H56" s="330"/>
      <c r="I56" s="332">
        <f>IF(H56=$R$2,'SS-SMI'!$H$22,IF(H56=$S$2,'SS-SMI'!$I$22,IF(H56=$T$2,'SS-SMI'!$J$22,0)))</f>
        <v>0</v>
      </c>
      <c r="J56" s="332">
        <f t="shared" si="15"/>
        <v>0</v>
      </c>
      <c r="K56" s="332">
        <f t="shared" si="16"/>
        <v>0</v>
      </c>
      <c r="L56" s="333"/>
      <c r="M56" s="333"/>
      <c r="N56" s="333"/>
      <c r="O56" s="332">
        <f t="shared" si="17"/>
        <v>0</v>
      </c>
      <c r="P56" s="332">
        <f t="shared" si="18"/>
        <v>0</v>
      </c>
      <c r="Q56" s="332">
        <f t="shared" si="19"/>
        <v>0</v>
      </c>
      <c r="R56" s="334">
        <f t="shared" si="20"/>
        <v>0</v>
      </c>
      <c r="S56" s="335">
        <v>0</v>
      </c>
      <c r="T56" s="335">
        <v>0</v>
      </c>
      <c r="U56" s="335"/>
      <c r="V56" s="336">
        <f t="shared" si="21"/>
        <v>0</v>
      </c>
      <c r="W56" s="336">
        <f t="shared" si="22"/>
        <v>0</v>
      </c>
      <c r="X56" s="333"/>
      <c r="Y56" s="337">
        <f t="shared" si="23"/>
        <v>0</v>
      </c>
      <c r="Z56" s="338"/>
      <c r="AA56" s="339"/>
      <c r="AB56" s="340"/>
      <c r="AC56" s="339"/>
      <c r="AD56" s="341">
        <f t="shared" si="24"/>
        <v>0</v>
      </c>
    </row>
    <row r="57" spans="1:30" ht="20.149999999999999" customHeight="1" x14ac:dyDescent="0.35">
      <c r="A57" s="327">
        <f t="shared" si="11"/>
        <v>43</v>
      </c>
      <c r="B57" s="328" t="str">
        <f>IF(RESUMEN!B51="","",RESUMEN!B51)</f>
        <v/>
      </c>
      <c r="C57" s="329" t="str">
        <f>IF(RESUMEN!C51="","",RESUMEN!C51)</f>
        <v/>
      </c>
      <c r="D57" s="328" t="str">
        <f>IF(RESUMEN!D51="","",RESUMEN!D51)</f>
        <v/>
      </c>
      <c r="E57" s="330"/>
      <c r="F57" s="331">
        <f t="shared" si="14"/>
        <v>0</v>
      </c>
      <c r="G57" s="330"/>
      <c r="H57" s="330"/>
      <c r="I57" s="332">
        <f>IF(H57=$R$2,'SS-SMI'!$H$22,IF(H57=$S$2,'SS-SMI'!$I$22,IF(H57=$T$2,'SS-SMI'!$J$22,0)))</f>
        <v>0</v>
      </c>
      <c r="J57" s="332">
        <f t="shared" si="15"/>
        <v>0</v>
      </c>
      <c r="K57" s="332">
        <f t="shared" si="16"/>
        <v>0</v>
      </c>
      <c r="L57" s="333"/>
      <c r="M57" s="333"/>
      <c r="N57" s="333"/>
      <c r="O57" s="332">
        <f t="shared" si="17"/>
        <v>0</v>
      </c>
      <c r="P57" s="332">
        <f t="shared" si="18"/>
        <v>0</v>
      </c>
      <c r="Q57" s="332">
        <f t="shared" si="19"/>
        <v>0</v>
      </c>
      <c r="R57" s="334">
        <f t="shared" si="20"/>
        <v>0</v>
      </c>
      <c r="S57" s="335">
        <v>0</v>
      </c>
      <c r="T57" s="335">
        <v>0</v>
      </c>
      <c r="U57" s="335"/>
      <c r="V57" s="336">
        <f t="shared" si="21"/>
        <v>0</v>
      </c>
      <c r="W57" s="336">
        <f t="shared" si="22"/>
        <v>0</v>
      </c>
      <c r="X57" s="333"/>
      <c r="Y57" s="337">
        <f t="shared" si="23"/>
        <v>0</v>
      </c>
      <c r="Z57" s="338"/>
      <c r="AA57" s="339"/>
      <c r="AB57" s="340"/>
      <c r="AC57" s="339"/>
      <c r="AD57" s="341">
        <f t="shared" si="24"/>
        <v>0</v>
      </c>
    </row>
    <row r="58" spans="1:30" ht="20.149999999999999" customHeight="1" x14ac:dyDescent="0.35">
      <c r="A58" s="327">
        <f t="shared" si="11"/>
        <v>44</v>
      </c>
      <c r="B58" s="328" t="str">
        <f>IF(RESUMEN!B52="","",RESUMEN!B52)</f>
        <v/>
      </c>
      <c r="C58" s="329" t="str">
        <f>IF(RESUMEN!C52="","",RESUMEN!C52)</f>
        <v/>
      </c>
      <c r="D58" s="328" t="str">
        <f>IF(RESUMEN!D52="","",RESUMEN!D52)</f>
        <v/>
      </c>
      <c r="E58" s="330"/>
      <c r="F58" s="331">
        <f t="shared" si="14"/>
        <v>0</v>
      </c>
      <c r="G58" s="330"/>
      <c r="H58" s="330"/>
      <c r="I58" s="332">
        <f>IF(H58=$R$2,'SS-SMI'!$H$22,IF(H58=$S$2,'SS-SMI'!$I$22,IF(H58=$T$2,'SS-SMI'!$J$22,0)))</f>
        <v>0</v>
      </c>
      <c r="J58" s="332">
        <f t="shared" si="15"/>
        <v>0</v>
      </c>
      <c r="K58" s="332">
        <f t="shared" si="16"/>
        <v>0</v>
      </c>
      <c r="L58" s="333"/>
      <c r="M58" s="333"/>
      <c r="N58" s="333"/>
      <c r="O58" s="332">
        <f t="shared" si="17"/>
        <v>0</v>
      </c>
      <c r="P58" s="332">
        <f t="shared" si="18"/>
        <v>0</v>
      </c>
      <c r="Q58" s="332">
        <f t="shared" si="19"/>
        <v>0</v>
      </c>
      <c r="R58" s="334">
        <f t="shared" si="20"/>
        <v>0</v>
      </c>
      <c r="S58" s="335">
        <v>0</v>
      </c>
      <c r="T58" s="335">
        <v>0</v>
      </c>
      <c r="U58" s="335"/>
      <c r="V58" s="336">
        <f t="shared" si="21"/>
        <v>0</v>
      </c>
      <c r="W58" s="336">
        <f t="shared" si="22"/>
        <v>0</v>
      </c>
      <c r="X58" s="333"/>
      <c r="Y58" s="337">
        <f t="shared" si="23"/>
        <v>0</v>
      </c>
      <c r="Z58" s="338"/>
      <c r="AA58" s="339"/>
      <c r="AB58" s="340"/>
      <c r="AC58" s="339"/>
      <c r="AD58" s="341">
        <f t="shared" si="24"/>
        <v>0</v>
      </c>
    </row>
    <row r="59" spans="1:30" ht="20.149999999999999" customHeight="1" x14ac:dyDescent="0.35">
      <c r="A59" s="327">
        <f t="shared" si="11"/>
        <v>45</v>
      </c>
      <c r="B59" s="328" t="str">
        <f>IF(RESUMEN!B53="","",RESUMEN!B53)</f>
        <v/>
      </c>
      <c r="C59" s="329" t="str">
        <f>IF(RESUMEN!C53="","",RESUMEN!C53)</f>
        <v/>
      </c>
      <c r="D59" s="328" t="str">
        <f>IF(RESUMEN!D53="","",RESUMEN!D53)</f>
        <v/>
      </c>
      <c r="E59" s="330"/>
      <c r="F59" s="331">
        <f t="shared" si="14"/>
        <v>0</v>
      </c>
      <c r="G59" s="330"/>
      <c r="H59" s="330"/>
      <c r="I59" s="332">
        <f>IF(H59=$R$2,'SS-SMI'!$H$22,IF(H59=$S$2,'SS-SMI'!$I$22,IF(H59=$T$2,'SS-SMI'!$J$22,0)))</f>
        <v>0</v>
      </c>
      <c r="J59" s="332">
        <f t="shared" si="15"/>
        <v>0</v>
      </c>
      <c r="K59" s="332">
        <f t="shared" si="16"/>
        <v>0</v>
      </c>
      <c r="L59" s="333"/>
      <c r="M59" s="333"/>
      <c r="N59" s="333"/>
      <c r="O59" s="332">
        <f t="shared" si="17"/>
        <v>0</v>
      </c>
      <c r="P59" s="332">
        <f t="shared" si="18"/>
        <v>0</v>
      </c>
      <c r="Q59" s="332">
        <f t="shared" si="19"/>
        <v>0</v>
      </c>
      <c r="R59" s="334">
        <f t="shared" si="20"/>
        <v>0</v>
      </c>
      <c r="S59" s="335">
        <v>0</v>
      </c>
      <c r="T59" s="335">
        <v>0</v>
      </c>
      <c r="U59" s="335"/>
      <c r="V59" s="336">
        <f t="shared" si="21"/>
        <v>0</v>
      </c>
      <c r="W59" s="336">
        <f t="shared" si="22"/>
        <v>0</v>
      </c>
      <c r="X59" s="333"/>
      <c r="Y59" s="337">
        <f t="shared" si="23"/>
        <v>0</v>
      </c>
      <c r="Z59" s="338"/>
      <c r="AA59" s="339"/>
      <c r="AB59" s="340"/>
      <c r="AC59" s="339"/>
      <c r="AD59" s="341">
        <f t="shared" si="24"/>
        <v>0</v>
      </c>
    </row>
    <row r="60" spans="1:30" ht="20.149999999999999" customHeight="1" x14ac:dyDescent="0.35">
      <c r="A60" s="327">
        <f t="shared" si="11"/>
        <v>46</v>
      </c>
      <c r="B60" s="328" t="str">
        <f>IF(RESUMEN!B54="","",RESUMEN!B54)</f>
        <v/>
      </c>
      <c r="C60" s="329" t="str">
        <f>IF(RESUMEN!C54="","",RESUMEN!C54)</f>
        <v/>
      </c>
      <c r="D60" s="328" t="str">
        <f>IF(RESUMEN!D54="","",RESUMEN!D54)</f>
        <v/>
      </c>
      <c r="E60" s="330"/>
      <c r="F60" s="331">
        <f t="shared" si="14"/>
        <v>0</v>
      </c>
      <c r="G60" s="330"/>
      <c r="H60" s="330"/>
      <c r="I60" s="332">
        <f>IF(H60=$R$2,'SS-SMI'!$H$22,IF(H60=$S$2,'SS-SMI'!$I$22,IF(H60=$T$2,'SS-SMI'!$J$22,0)))</f>
        <v>0</v>
      </c>
      <c r="J60" s="332">
        <f t="shared" si="15"/>
        <v>0</v>
      </c>
      <c r="K60" s="332">
        <f t="shared" si="16"/>
        <v>0</v>
      </c>
      <c r="L60" s="333"/>
      <c r="M60" s="333"/>
      <c r="N60" s="333"/>
      <c r="O60" s="332">
        <f t="shared" si="17"/>
        <v>0</v>
      </c>
      <c r="P60" s="332">
        <f t="shared" si="18"/>
        <v>0</v>
      </c>
      <c r="Q60" s="332">
        <f t="shared" si="19"/>
        <v>0</v>
      </c>
      <c r="R60" s="334">
        <f t="shared" si="20"/>
        <v>0</v>
      </c>
      <c r="S60" s="335">
        <v>0</v>
      </c>
      <c r="T60" s="335">
        <v>0</v>
      </c>
      <c r="U60" s="335"/>
      <c r="V60" s="336">
        <f t="shared" si="21"/>
        <v>0</v>
      </c>
      <c r="W60" s="336">
        <f t="shared" si="22"/>
        <v>0</v>
      </c>
      <c r="X60" s="333"/>
      <c r="Y60" s="337">
        <f t="shared" si="23"/>
        <v>0</v>
      </c>
      <c r="Z60" s="338"/>
      <c r="AA60" s="339"/>
      <c r="AB60" s="340"/>
      <c r="AC60" s="339"/>
      <c r="AD60" s="341">
        <f t="shared" si="24"/>
        <v>0</v>
      </c>
    </row>
    <row r="61" spans="1:30" ht="20.149999999999999" customHeight="1" x14ac:dyDescent="0.35">
      <c r="A61" s="327">
        <f t="shared" si="11"/>
        <v>47</v>
      </c>
      <c r="B61" s="328" t="str">
        <f>IF(RESUMEN!B55="","",RESUMEN!B55)</f>
        <v/>
      </c>
      <c r="C61" s="329" t="str">
        <f>IF(RESUMEN!C55="","",RESUMEN!C55)</f>
        <v/>
      </c>
      <c r="D61" s="328" t="str">
        <f>IF(RESUMEN!D55="","",RESUMEN!D55)</f>
        <v/>
      </c>
      <c r="E61" s="330"/>
      <c r="F61" s="331">
        <f t="shared" si="14"/>
        <v>0</v>
      </c>
      <c r="G61" s="330"/>
      <c r="H61" s="330"/>
      <c r="I61" s="332">
        <f>IF(H61=$R$2,'SS-SMI'!$H$22,IF(H61=$S$2,'SS-SMI'!$I$22,IF(H61=$T$2,'SS-SMI'!$J$22,0)))</f>
        <v>0</v>
      </c>
      <c r="J61" s="332">
        <f t="shared" si="15"/>
        <v>0</v>
      </c>
      <c r="K61" s="332">
        <f t="shared" si="16"/>
        <v>0</v>
      </c>
      <c r="L61" s="333"/>
      <c r="M61" s="333"/>
      <c r="N61" s="333"/>
      <c r="O61" s="332">
        <f t="shared" si="17"/>
        <v>0</v>
      </c>
      <c r="P61" s="332">
        <f t="shared" si="18"/>
        <v>0</v>
      </c>
      <c r="Q61" s="332">
        <f t="shared" si="19"/>
        <v>0</v>
      </c>
      <c r="R61" s="334">
        <f t="shared" si="20"/>
        <v>0</v>
      </c>
      <c r="S61" s="335">
        <v>0</v>
      </c>
      <c r="T61" s="335">
        <v>0</v>
      </c>
      <c r="U61" s="335"/>
      <c r="V61" s="336">
        <f t="shared" si="21"/>
        <v>0</v>
      </c>
      <c r="W61" s="336">
        <f t="shared" si="22"/>
        <v>0</v>
      </c>
      <c r="X61" s="333"/>
      <c r="Y61" s="337">
        <f t="shared" si="23"/>
        <v>0</v>
      </c>
      <c r="Z61" s="338"/>
      <c r="AA61" s="339"/>
      <c r="AB61" s="340"/>
      <c r="AC61" s="339"/>
      <c r="AD61" s="341">
        <f t="shared" si="24"/>
        <v>0</v>
      </c>
    </row>
    <row r="62" spans="1:30" ht="20.149999999999999" customHeight="1" x14ac:dyDescent="0.35">
      <c r="A62" s="327">
        <f t="shared" si="11"/>
        <v>48</v>
      </c>
      <c r="B62" s="328" t="str">
        <f>IF(RESUMEN!B56="","",RESUMEN!B56)</f>
        <v/>
      </c>
      <c r="C62" s="329" t="str">
        <f>IF(RESUMEN!C56="","",RESUMEN!C56)</f>
        <v/>
      </c>
      <c r="D62" s="328" t="str">
        <f>IF(RESUMEN!D56="","",RESUMEN!D56)</f>
        <v/>
      </c>
      <c r="E62" s="330"/>
      <c r="F62" s="331">
        <f t="shared" si="14"/>
        <v>0</v>
      </c>
      <c r="G62" s="330"/>
      <c r="H62" s="330"/>
      <c r="I62" s="332">
        <f>IF(H62=$R$2,'SS-SMI'!$H$22,IF(H62=$S$2,'SS-SMI'!$I$22,IF(H62=$T$2,'SS-SMI'!$J$22,0)))</f>
        <v>0</v>
      </c>
      <c r="J62" s="332">
        <f t="shared" si="15"/>
        <v>0</v>
      </c>
      <c r="K62" s="332">
        <f t="shared" si="16"/>
        <v>0</v>
      </c>
      <c r="L62" s="333"/>
      <c r="M62" s="333"/>
      <c r="N62" s="333"/>
      <c r="O62" s="332">
        <f t="shared" si="17"/>
        <v>0</v>
      </c>
      <c r="P62" s="332">
        <f t="shared" si="18"/>
        <v>0</v>
      </c>
      <c r="Q62" s="332">
        <f t="shared" si="19"/>
        <v>0</v>
      </c>
      <c r="R62" s="334">
        <f t="shared" si="20"/>
        <v>0</v>
      </c>
      <c r="S62" s="335">
        <v>0</v>
      </c>
      <c r="T62" s="335">
        <v>0</v>
      </c>
      <c r="U62" s="335"/>
      <c r="V62" s="336">
        <f t="shared" si="21"/>
        <v>0</v>
      </c>
      <c r="W62" s="336">
        <f t="shared" si="22"/>
        <v>0</v>
      </c>
      <c r="X62" s="333"/>
      <c r="Y62" s="337">
        <f t="shared" si="23"/>
        <v>0</v>
      </c>
      <c r="Z62" s="338"/>
      <c r="AA62" s="339"/>
      <c r="AB62" s="340"/>
      <c r="AC62" s="339"/>
      <c r="AD62" s="341">
        <f t="shared" si="24"/>
        <v>0</v>
      </c>
    </row>
    <row r="63" spans="1:30" ht="20.149999999999999" customHeight="1" x14ac:dyDescent="0.35">
      <c r="A63" s="327">
        <f t="shared" si="11"/>
        <v>49</v>
      </c>
      <c r="B63" s="328" t="str">
        <f>IF(RESUMEN!B57="","",RESUMEN!B57)</f>
        <v/>
      </c>
      <c r="C63" s="329" t="str">
        <f>IF(RESUMEN!C57="","",RESUMEN!C57)</f>
        <v/>
      </c>
      <c r="D63" s="328" t="str">
        <f>IF(RESUMEN!D57="","",RESUMEN!D57)</f>
        <v/>
      </c>
      <c r="E63" s="330"/>
      <c r="F63" s="331">
        <f t="shared" si="14"/>
        <v>0</v>
      </c>
      <c r="G63" s="330"/>
      <c r="H63" s="330"/>
      <c r="I63" s="332">
        <f>IF(H63=$R$2,'SS-SMI'!$H$22,IF(H63=$S$2,'SS-SMI'!$I$22,IF(H63=$T$2,'SS-SMI'!$J$22,0)))</f>
        <v>0</v>
      </c>
      <c r="J63" s="332">
        <f t="shared" si="15"/>
        <v>0</v>
      </c>
      <c r="K63" s="332">
        <f t="shared" si="16"/>
        <v>0</v>
      </c>
      <c r="L63" s="333"/>
      <c r="M63" s="333"/>
      <c r="N63" s="333"/>
      <c r="O63" s="332">
        <f t="shared" si="17"/>
        <v>0</v>
      </c>
      <c r="P63" s="332">
        <f t="shared" si="18"/>
        <v>0</v>
      </c>
      <c r="Q63" s="332">
        <f t="shared" si="19"/>
        <v>0</v>
      </c>
      <c r="R63" s="334">
        <f t="shared" si="20"/>
        <v>0</v>
      </c>
      <c r="S63" s="335">
        <v>0</v>
      </c>
      <c r="T63" s="335">
        <v>0</v>
      </c>
      <c r="U63" s="335"/>
      <c r="V63" s="336">
        <f t="shared" si="21"/>
        <v>0</v>
      </c>
      <c r="W63" s="336">
        <f t="shared" si="22"/>
        <v>0</v>
      </c>
      <c r="X63" s="333"/>
      <c r="Y63" s="337">
        <f t="shared" si="23"/>
        <v>0</v>
      </c>
      <c r="Z63" s="338"/>
      <c r="AA63" s="339"/>
      <c r="AB63" s="340"/>
      <c r="AC63" s="339"/>
      <c r="AD63" s="341">
        <f t="shared" si="24"/>
        <v>0</v>
      </c>
    </row>
    <row r="64" spans="1:30" ht="20.149999999999999" customHeight="1" x14ac:dyDescent="0.35">
      <c r="A64" s="327">
        <f t="shared" si="11"/>
        <v>50</v>
      </c>
      <c r="B64" s="328" t="str">
        <f>IF(RESUMEN!B58="","",RESUMEN!B58)</f>
        <v/>
      </c>
      <c r="C64" s="329" t="str">
        <f>IF(RESUMEN!C58="","",RESUMEN!C58)</f>
        <v/>
      </c>
      <c r="D64" s="328" t="str">
        <f>IF(RESUMEN!D58="","",RESUMEN!D58)</f>
        <v/>
      </c>
      <c r="E64" s="330"/>
      <c r="F64" s="331">
        <f t="shared" si="14"/>
        <v>0</v>
      </c>
      <c r="G64" s="330"/>
      <c r="H64" s="330"/>
      <c r="I64" s="332">
        <f>IF(H64=$R$2,'SS-SMI'!$H$22,IF(H64=$S$2,'SS-SMI'!$I$22,IF(H64=$T$2,'SS-SMI'!$J$22,0)))</f>
        <v>0</v>
      </c>
      <c r="J64" s="332">
        <f t="shared" si="15"/>
        <v>0</v>
      </c>
      <c r="K64" s="332">
        <f t="shared" si="16"/>
        <v>0</v>
      </c>
      <c r="L64" s="333"/>
      <c r="M64" s="333"/>
      <c r="N64" s="333"/>
      <c r="O64" s="332">
        <f t="shared" si="17"/>
        <v>0</v>
      </c>
      <c r="P64" s="332">
        <f t="shared" si="18"/>
        <v>0</v>
      </c>
      <c r="Q64" s="332">
        <f t="shared" si="19"/>
        <v>0</v>
      </c>
      <c r="R64" s="334">
        <f t="shared" si="20"/>
        <v>0</v>
      </c>
      <c r="S64" s="335">
        <v>0</v>
      </c>
      <c r="T64" s="335">
        <v>0</v>
      </c>
      <c r="U64" s="335"/>
      <c r="V64" s="336">
        <f t="shared" si="21"/>
        <v>0</v>
      </c>
      <c r="W64" s="336">
        <f t="shared" si="22"/>
        <v>0</v>
      </c>
      <c r="X64" s="333"/>
      <c r="Y64" s="337">
        <f t="shared" si="23"/>
        <v>0</v>
      </c>
      <c r="Z64" s="338"/>
      <c r="AA64" s="339"/>
      <c r="AB64" s="340"/>
      <c r="AC64" s="339"/>
      <c r="AD64" s="341">
        <f t="shared" si="24"/>
        <v>0</v>
      </c>
    </row>
    <row r="65" spans="1:30" ht="20.149999999999999" customHeight="1" x14ac:dyDescent="0.35">
      <c r="A65" s="327">
        <f t="shared" si="11"/>
        <v>51</v>
      </c>
      <c r="B65" s="328" t="str">
        <f>IF(RESUMEN!B59="","",RESUMEN!B59)</f>
        <v/>
      </c>
      <c r="C65" s="329" t="str">
        <f>IF(RESUMEN!C59="","",RESUMEN!C59)</f>
        <v/>
      </c>
      <c r="D65" s="328" t="str">
        <f>IF(RESUMEN!D59="","",RESUMEN!D59)</f>
        <v/>
      </c>
      <c r="E65" s="330"/>
      <c r="F65" s="331">
        <f t="shared" si="14"/>
        <v>0</v>
      </c>
      <c r="G65" s="330"/>
      <c r="H65" s="330"/>
      <c r="I65" s="332">
        <f>IF(H65=$R$2,'SS-SMI'!$H$22,IF(H65=$S$2,'SS-SMI'!$I$22,IF(H65=$T$2,'SS-SMI'!$J$22,0)))</f>
        <v>0</v>
      </c>
      <c r="J65" s="332">
        <f t="shared" si="15"/>
        <v>0</v>
      </c>
      <c r="K65" s="332">
        <f t="shared" si="16"/>
        <v>0</v>
      </c>
      <c r="L65" s="333"/>
      <c r="M65" s="333"/>
      <c r="N65" s="333"/>
      <c r="O65" s="332">
        <f t="shared" si="17"/>
        <v>0</v>
      </c>
      <c r="P65" s="332">
        <f t="shared" si="18"/>
        <v>0</v>
      </c>
      <c r="Q65" s="332">
        <f t="shared" si="19"/>
        <v>0</v>
      </c>
      <c r="R65" s="334">
        <f t="shared" si="20"/>
        <v>0</v>
      </c>
      <c r="S65" s="335">
        <v>0</v>
      </c>
      <c r="T65" s="335">
        <v>0</v>
      </c>
      <c r="U65" s="335"/>
      <c r="V65" s="336">
        <f t="shared" si="21"/>
        <v>0</v>
      </c>
      <c r="W65" s="336">
        <f t="shared" si="22"/>
        <v>0</v>
      </c>
      <c r="X65" s="333"/>
      <c r="Y65" s="337">
        <f t="shared" si="23"/>
        <v>0</v>
      </c>
      <c r="Z65" s="338"/>
      <c r="AA65" s="339"/>
      <c r="AB65" s="340"/>
      <c r="AC65" s="339"/>
      <c r="AD65" s="341">
        <f t="shared" si="24"/>
        <v>0</v>
      </c>
    </row>
    <row r="66" spans="1:30" ht="20.149999999999999" customHeight="1" x14ac:dyDescent="0.35">
      <c r="A66" s="327">
        <f t="shared" si="11"/>
        <v>52</v>
      </c>
      <c r="B66" s="328" t="str">
        <f>IF(RESUMEN!B60="","",RESUMEN!B60)</f>
        <v/>
      </c>
      <c r="C66" s="329" t="str">
        <f>IF(RESUMEN!C60="","",RESUMEN!C60)</f>
        <v/>
      </c>
      <c r="D66" s="328" t="str">
        <f>IF(RESUMEN!D60="","",RESUMEN!D60)</f>
        <v/>
      </c>
      <c r="E66" s="330"/>
      <c r="F66" s="331">
        <f t="shared" si="14"/>
        <v>0</v>
      </c>
      <c r="G66" s="330"/>
      <c r="H66" s="330"/>
      <c r="I66" s="332">
        <f>IF(H66=$R$2,'SS-SMI'!$H$22,IF(H66=$S$2,'SS-SMI'!$I$22,IF(H66=$T$2,'SS-SMI'!$J$22,0)))</f>
        <v>0</v>
      </c>
      <c r="J66" s="332">
        <f t="shared" si="15"/>
        <v>0</v>
      </c>
      <c r="K66" s="332">
        <f t="shared" si="16"/>
        <v>0</v>
      </c>
      <c r="L66" s="333"/>
      <c r="M66" s="333"/>
      <c r="N66" s="333"/>
      <c r="O66" s="332">
        <f t="shared" si="17"/>
        <v>0</v>
      </c>
      <c r="P66" s="332">
        <f t="shared" si="18"/>
        <v>0</v>
      </c>
      <c r="Q66" s="332">
        <f t="shared" si="19"/>
        <v>0</v>
      </c>
      <c r="R66" s="334">
        <f t="shared" si="20"/>
        <v>0</v>
      </c>
      <c r="S66" s="335">
        <v>0</v>
      </c>
      <c r="T66" s="335">
        <v>0</v>
      </c>
      <c r="U66" s="335"/>
      <c r="V66" s="336">
        <f t="shared" si="21"/>
        <v>0</v>
      </c>
      <c r="W66" s="336">
        <f t="shared" si="22"/>
        <v>0</v>
      </c>
      <c r="X66" s="333"/>
      <c r="Y66" s="337">
        <f t="shared" si="23"/>
        <v>0</v>
      </c>
      <c r="Z66" s="338"/>
      <c r="AA66" s="339"/>
      <c r="AB66" s="340"/>
      <c r="AC66" s="339"/>
      <c r="AD66" s="341">
        <f t="shared" si="24"/>
        <v>0</v>
      </c>
    </row>
    <row r="67" spans="1:30" ht="20.149999999999999" customHeight="1" x14ac:dyDescent="0.35">
      <c r="A67" s="327">
        <f t="shared" si="11"/>
        <v>53</v>
      </c>
      <c r="B67" s="328" t="str">
        <f>IF(RESUMEN!B61="","",RESUMEN!B61)</f>
        <v/>
      </c>
      <c r="C67" s="329" t="str">
        <f>IF(RESUMEN!C61="","",RESUMEN!C61)</f>
        <v/>
      </c>
      <c r="D67" s="328" t="str">
        <f>IF(RESUMEN!D61="","",RESUMEN!D61)</f>
        <v/>
      </c>
      <c r="E67" s="330"/>
      <c r="F67" s="331">
        <f t="shared" si="14"/>
        <v>0</v>
      </c>
      <c r="G67" s="330"/>
      <c r="H67" s="330"/>
      <c r="I67" s="332">
        <f>IF(H67=$R$2,'SS-SMI'!$H$22,IF(H67=$S$2,'SS-SMI'!$I$22,IF(H67=$T$2,'SS-SMI'!$J$22,0)))</f>
        <v>0</v>
      </c>
      <c r="J67" s="332">
        <f t="shared" si="15"/>
        <v>0</v>
      </c>
      <c r="K67" s="332">
        <f t="shared" si="16"/>
        <v>0</v>
      </c>
      <c r="L67" s="333"/>
      <c r="M67" s="333"/>
      <c r="N67" s="333"/>
      <c r="O67" s="332">
        <f t="shared" si="17"/>
        <v>0</v>
      </c>
      <c r="P67" s="332">
        <f t="shared" si="18"/>
        <v>0</v>
      </c>
      <c r="Q67" s="332">
        <f t="shared" si="19"/>
        <v>0</v>
      </c>
      <c r="R67" s="334">
        <f t="shared" si="20"/>
        <v>0</v>
      </c>
      <c r="S67" s="335">
        <v>0</v>
      </c>
      <c r="T67" s="335">
        <v>0</v>
      </c>
      <c r="U67" s="335"/>
      <c r="V67" s="336">
        <f t="shared" si="21"/>
        <v>0</v>
      </c>
      <c r="W67" s="336">
        <f t="shared" si="22"/>
        <v>0</v>
      </c>
      <c r="X67" s="333"/>
      <c r="Y67" s="337">
        <f t="shared" si="23"/>
        <v>0</v>
      </c>
      <c r="Z67" s="338"/>
      <c r="AA67" s="339"/>
      <c r="AB67" s="340"/>
      <c r="AC67" s="339"/>
      <c r="AD67" s="341">
        <f t="shared" si="24"/>
        <v>0</v>
      </c>
    </row>
    <row r="68" spans="1:30" ht="20.149999999999999" customHeight="1" x14ac:dyDescent="0.35">
      <c r="A68" s="327">
        <f t="shared" si="11"/>
        <v>54</v>
      </c>
      <c r="B68" s="328" t="str">
        <f>IF(RESUMEN!B62="","",RESUMEN!B62)</f>
        <v/>
      </c>
      <c r="C68" s="329" t="str">
        <f>IF(RESUMEN!C62="","",RESUMEN!C62)</f>
        <v/>
      </c>
      <c r="D68" s="328" t="str">
        <f>IF(RESUMEN!D62="","",RESUMEN!D62)</f>
        <v/>
      </c>
      <c r="E68" s="330"/>
      <c r="F68" s="331">
        <f t="shared" si="14"/>
        <v>0</v>
      </c>
      <c r="G68" s="330"/>
      <c r="H68" s="330"/>
      <c r="I68" s="332">
        <f>IF(H68=$R$2,'SS-SMI'!$H$22,IF(H68=$S$2,'SS-SMI'!$I$22,IF(H68=$T$2,'SS-SMI'!$J$22,0)))</f>
        <v>0</v>
      </c>
      <c r="J68" s="332">
        <f t="shared" si="15"/>
        <v>0</v>
      </c>
      <c r="K68" s="332">
        <f t="shared" si="16"/>
        <v>0</v>
      </c>
      <c r="L68" s="333"/>
      <c r="M68" s="333"/>
      <c r="N68" s="333"/>
      <c r="O68" s="332">
        <f t="shared" si="17"/>
        <v>0</v>
      </c>
      <c r="P68" s="332">
        <f t="shared" si="18"/>
        <v>0</v>
      </c>
      <c r="Q68" s="332">
        <f t="shared" si="19"/>
        <v>0</v>
      </c>
      <c r="R68" s="334">
        <f t="shared" si="20"/>
        <v>0</v>
      </c>
      <c r="S68" s="335">
        <v>0</v>
      </c>
      <c r="T68" s="335">
        <v>0</v>
      </c>
      <c r="U68" s="335"/>
      <c r="V68" s="336">
        <f t="shared" si="21"/>
        <v>0</v>
      </c>
      <c r="W68" s="336">
        <f t="shared" si="22"/>
        <v>0</v>
      </c>
      <c r="X68" s="333"/>
      <c r="Y68" s="337">
        <f t="shared" si="23"/>
        <v>0</v>
      </c>
      <c r="Z68" s="338"/>
      <c r="AA68" s="339"/>
      <c r="AB68" s="340"/>
      <c r="AC68" s="339"/>
      <c r="AD68" s="341">
        <f t="shared" si="24"/>
        <v>0</v>
      </c>
    </row>
    <row r="69" spans="1:30" ht="20.149999999999999" customHeight="1" x14ac:dyDescent="0.35">
      <c r="A69" s="327">
        <f t="shared" si="11"/>
        <v>55</v>
      </c>
      <c r="B69" s="328" t="str">
        <f>IF(RESUMEN!B63="","",RESUMEN!B63)</f>
        <v/>
      </c>
      <c r="C69" s="329" t="str">
        <f>IF(RESUMEN!C63="","",RESUMEN!C63)</f>
        <v/>
      </c>
      <c r="D69" s="328" t="str">
        <f>IF(RESUMEN!D63="","",RESUMEN!D63)</f>
        <v/>
      </c>
      <c r="E69" s="330"/>
      <c r="F69" s="331">
        <f t="shared" si="14"/>
        <v>0</v>
      </c>
      <c r="G69" s="330"/>
      <c r="H69" s="330"/>
      <c r="I69" s="332">
        <f>IF(H69=$R$2,'SS-SMI'!$H$22,IF(H69=$S$2,'SS-SMI'!$I$22,IF(H69=$T$2,'SS-SMI'!$J$22,0)))</f>
        <v>0</v>
      </c>
      <c r="J69" s="332">
        <f t="shared" si="15"/>
        <v>0</v>
      </c>
      <c r="K69" s="332">
        <f t="shared" si="16"/>
        <v>0</v>
      </c>
      <c r="L69" s="333"/>
      <c r="M69" s="333"/>
      <c r="N69" s="333"/>
      <c r="O69" s="332">
        <f t="shared" si="17"/>
        <v>0</v>
      </c>
      <c r="P69" s="332">
        <f t="shared" si="18"/>
        <v>0</v>
      </c>
      <c r="Q69" s="332">
        <f t="shared" si="19"/>
        <v>0</v>
      </c>
      <c r="R69" s="334">
        <f t="shared" si="20"/>
        <v>0</v>
      </c>
      <c r="S69" s="335">
        <v>0</v>
      </c>
      <c r="T69" s="335">
        <v>0</v>
      </c>
      <c r="U69" s="335"/>
      <c r="V69" s="336">
        <f t="shared" si="21"/>
        <v>0</v>
      </c>
      <c r="W69" s="336">
        <f t="shared" si="22"/>
        <v>0</v>
      </c>
      <c r="X69" s="333"/>
      <c r="Y69" s="337">
        <f t="shared" si="23"/>
        <v>0</v>
      </c>
      <c r="Z69" s="338"/>
      <c r="AA69" s="339"/>
      <c r="AB69" s="340"/>
      <c r="AC69" s="339"/>
      <c r="AD69" s="341">
        <f t="shared" si="24"/>
        <v>0</v>
      </c>
    </row>
    <row r="70" spans="1:30" ht="20.149999999999999" customHeight="1" x14ac:dyDescent="0.35">
      <c r="A70" s="327">
        <f t="shared" si="11"/>
        <v>56</v>
      </c>
      <c r="B70" s="328" t="str">
        <f>IF(RESUMEN!B64="","",RESUMEN!B64)</f>
        <v/>
      </c>
      <c r="C70" s="329" t="str">
        <f>IF(RESUMEN!C64="","",RESUMEN!C64)</f>
        <v/>
      </c>
      <c r="D70" s="328" t="str">
        <f>IF(RESUMEN!D64="","",RESUMEN!D64)</f>
        <v/>
      </c>
      <c r="E70" s="330"/>
      <c r="F70" s="331">
        <f t="shared" si="14"/>
        <v>0</v>
      </c>
      <c r="G70" s="330"/>
      <c r="H70" s="330"/>
      <c r="I70" s="332">
        <f>IF(H70=$R$2,'SS-SMI'!$H$22,IF(H70=$S$2,'SS-SMI'!$I$22,IF(H70=$T$2,'SS-SMI'!$J$22,0)))</f>
        <v>0</v>
      </c>
      <c r="J70" s="332">
        <f t="shared" si="15"/>
        <v>0</v>
      </c>
      <c r="K70" s="332">
        <f t="shared" si="16"/>
        <v>0</v>
      </c>
      <c r="L70" s="333"/>
      <c r="M70" s="333"/>
      <c r="N70" s="333"/>
      <c r="O70" s="332">
        <f t="shared" si="17"/>
        <v>0</v>
      </c>
      <c r="P70" s="332">
        <f t="shared" si="18"/>
        <v>0</v>
      </c>
      <c r="Q70" s="332">
        <f t="shared" si="19"/>
        <v>0</v>
      </c>
      <c r="R70" s="334">
        <f t="shared" si="20"/>
        <v>0</v>
      </c>
      <c r="S70" s="335">
        <v>0</v>
      </c>
      <c r="T70" s="335">
        <v>0</v>
      </c>
      <c r="U70" s="335"/>
      <c r="V70" s="336">
        <f t="shared" si="21"/>
        <v>0</v>
      </c>
      <c r="W70" s="336">
        <f t="shared" si="22"/>
        <v>0</v>
      </c>
      <c r="X70" s="333"/>
      <c r="Y70" s="337">
        <f t="shared" si="23"/>
        <v>0</v>
      </c>
      <c r="Z70" s="338"/>
      <c r="AA70" s="339"/>
      <c r="AB70" s="340"/>
      <c r="AC70" s="339"/>
      <c r="AD70" s="341">
        <f t="shared" si="24"/>
        <v>0</v>
      </c>
    </row>
    <row r="71" spans="1:30" ht="20.149999999999999" customHeight="1" x14ac:dyDescent="0.35">
      <c r="A71" s="327">
        <f t="shared" si="11"/>
        <v>57</v>
      </c>
      <c r="B71" s="328" t="str">
        <f>IF(RESUMEN!B65="","",RESUMEN!B65)</f>
        <v/>
      </c>
      <c r="C71" s="329" t="str">
        <f>IF(RESUMEN!C65="","",RESUMEN!C65)</f>
        <v/>
      </c>
      <c r="D71" s="328" t="str">
        <f>IF(RESUMEN!D65="","",RESUMEN!D65)</f>
        <v/>
      </c>
      <c r="E71" s="330"/>
      <c r="F71" s="331">
        <f t="shared" si="14"/>
        <v>0</v>
      </c>
      <c r="G71" s="330"/>
      <c r="H71" s="330"/>
      <c r="I71" s="332">
        <f>IF(H71=$R$2,'SS-SMI'!$H$22,IF(H71=$S$2,'SS-SMI'!$I$22,IF(H71=$T$2,'SS-SMI'!$J$22,0)))</f>
        <v>0</v>
      </c>
      <c r="J71" s="332">
        <f t="shared" si="15"/>
        <v>0</v>
      </c>
      <c r="K71" s="332">
        <f t="shared" si="16"/>
        <v>0</v>
      </c>
      <c r="L71" s="333"/>
      <c r="M71" s="333"/>
      <c r="N71" s="333"/>
      <c r="O71" s="332">
        <f t="shared" si="17"/>
        <v>0</v>
      </c>
      <c r="P71" s="332">
        <f t="shared" si="18"/>
        <v>0</v>
      </c>
      <c r="Q71" s="332">
        <f t="shared" si="19"/>
        <v>0</v>
      </c>
      <c r="R71" s="334">
        <f t="shared" si="20"/>
        <v>0</v>
      </c>
      <c r="S71" s="335">
        <v>0</v>
      </c>
      <c r="T71" s="335">
        <v>0</v>
      </c>
      <c r="U71" s="335"/>
      <c r="V71" s="336">
        <f t="shared" si="21"/>
        <v>0</v>
      </c>
      <c r="W71" s="336">
        <f t="shared" si="22"/>
        <v>0</v>
      </c>
      <c r="X71" s="333"/>
      <c r="Y71" s="337">
        <f t="shared" si="23"/>
        <v>0</v>
      </c>
      <c r="Z71" s="338"/>
      <c r="AA71" s="339"/>
      <c r="AB71" s="340"/>
      <c r="AC71" s="339"/>
      <c r="AD71" s="341">
        <f t="shared" si="24"/>
        <v>0</v>
      </c>
    </row>
    <row r="72" spans="1:30" ht="20.149999999999999" customHeight="1" x14ac:dyDescent="0.35">
      <c r="A72" s="327">
        <f t="shared" si="11"/>
        <v>58</v>
      </c>
      <c r="B72" s="328" t="str">
        <f>IF(RESUMEN!B66="","",RESUMEN!B66)</f>
        <v/>
      </c>
      <c r="C72" s="329" t="str">
        <f>IF(RESUMEN!C66="","",RESUMEN!C66)</f>
        <v/>
      </c>
      <c r="D72" s="328" t="str">
        <f>IF(RESUMEN!D66="","",RESUMEN!D66)</f>
        <v/>
      </c>
      <c r="E72" s="330"/>
      <c r="F72" s="331">
        <f t="shared" si="14"/>
        <v>0</v>
      </c>
      <c r="G72" s="330"/>
      <c r="H72" s="330"/>
      <c r="I72" s="332">
        <f>IF(H72=$R$2,'SS-SMI'!$H$22,IF(H72=$S$2,'SS-SMI'!$I$22,IF(H72=$T$2,'SS-SMI'!$J$22,0)))</f>
        <v>0</v>
      </c>
      <c r="J72" s="332">
        <f t="shared" si="15"/>
        <v>0</v>
      </c>
      <c r="K72" s="332">
        <f t="shared" si="16"/>
        <v>0</v>
      </c>
      <c r="L72" s="333"/>
      <c r="M72" s="333"/>
      <c r="N72" s="333"/>
      <c r="O72" s="332">
        <f t="shared" si="17"/>
        <v>0</v>
      </c>
      <c r="P72" s="332">
        <f t="shared" si="18"/>
        <v>0</v>
      </c>
      <c r="Q72" s="332">
        <f t="shared" si="19"/>
        <v>0</v>
      </c>
      <c r="R72" s="334">
        <f t="shared" si="20"/>
        <v>0</v>
      </c>
      <c r="S72" s="335">
        <v>0</v>
      </c>
      <c r="T72" s="335">
        <v>0</v>
      </c>
      <c r="U72" s="335"/>
      <c r="V72" s="336">
        <f t="shared" si="21"/>
        <v>0</v>
      </c>
      <c r="W72" s="336">
        <f t="shared" si="22"/>
        <v>0</v>
      </c>
      <c r="X72" s="333"/>
      <c r="Y72" s="337">
        <f t="shared" si="23"/>
        <v>0</v>
      </c>
      <c r="Z72" s="338"/>
      <c r="AA72" s="339"/>
      <c r="AB72" s="340"/>
      <c r="AC72" s="339"/>
      <c r="AD72" s="341">
        <f t="shared" si="24"/>
        <v>0</v>
      </c>
    </row>
    <row r="73" spans="1:30" ht="20.149999999999999" customHeight="1" x14ac:dyDescent="0.35">
      <c r="A73" s="327">
        <f t="shared" si="11"/>
        <v>59</v>
      </c>
      <c r="B73" s="328" t="str">
        <f>IF(RESUMEN!B67="","",RESUMEN!B67)</f>
        <v/>
      </c>
      <c r="C73" s="329" t="str">
        <f>IF(RESUMEN!C67="","",RESUMEN!C67)</f>
        <v/>
      </c>
      <c r="D73" s="328" t="str">
        <f>IF(RESUMEN!D67="","",RESUMEN!D67)</f>
        <v/>
      </c>
      <c r="E73" s="330"/>
      <c r="F73" s="331">
        <f t="shared" si="14"/>
        <v>0</v>
      </c>
      <c r="G73" s="330"/>
      <c r="H73" s="330"/>
      <c r="I73" s="332">
        <f>IF(H73=$R$2,'SS-SMI'!$H$22,IF(H73=$S$2,'SS-SMI'!$I$22,IF(H73=$T$2,'SS-SMI'!$J$22,0)))</f>
        <v>0</v>
      </c>
      <c r="J73" s="332">
        <f t="shared" si="15"/>
        <v>0</v>
      </c>
      <c r="K73" s="332">
        <f t="shared" si="16"/>
        <v>0</v>
      </c>
      <c r="L73" s="333"/>
      <c r="M73" s="333"/>
      <c r="N73" s="333"/>
      <c r="O73" s="332">
        <f t="shared" si="17"/>
        <v>0</v>
      </c>
      <c r="P73" s="332">
        <f t="shared" si="18"/>
        <v>0</v>
      </c>
      <c r="Q73" s="332">
        <f t="shared" si="19"/>
        <v>0</v>
      </c>
      <c r="R73" s="334">
        <f t="shared" si="20"/>
        <v>0</v>
      </c>
      <c r="S73" s="335">
        <v>0</v>
      </c>
      <c r="T73" s="335">
        <v>0</v>
      </c>
      <c r="U73" s="335"/>
      <c r="V73" s="336">
        <f t="shared" si="21"/>
        <v>0</v>
      </c>
      <c r="W73" s="336">
        <f t="shared" si="22"/>
        <v>0</v>
      </c>
      <c r="X73" s="333"/>
      <c r="Y73" s="337">
        <f t="shared" si="23"/>
        <v>0</v>
      </c>
      <c r="Z73" s="338"/>
      <c r="AA73" s="339"/>
      <c r="AB73" s="340"/>
      <c r="AC73" s="339"/>
      <c r="AD73" s="341">
        <f t="shared" si="24"/>
        <v>0</v>
      </c>
    </row>
    <row r="74" spans="1:30" ht="20.149999999999999" customHeight="1" x14ac:dyDescent="0.35">
      <c r="A74" s="327">
        <f t="shared" si="11"/>
        <v>60</v>
      </c>
      <c r="B74" s="328" t="str">
        <f>IF(RESUMEN!B68="","",RESUMEN!B68)</f>
        <v/>
      </c>
      <c r="C74" s="329" t="str">
        <f>IF(RESUMEN!C68="","",RESUMEN!C68)</f>
        <v/>
      </c>
      <c r="D74" s="328" t="str">
        <f>IF(RESUMEN!D68="","",RESUMEN!D68)</f>
        <v/>
      </c>
      <c r="E74" s="330"/>
      <c r="F74" s="331">
        <f t="shared" si="14"/>
        <v>0</v>
      </c>
      <c r="G74" s="330"/>
      <c r="H74" s="330"/>
      <c r="I74" s="332">
        <f>IF(H74=$R$2,'SS-SMI'!$H$22,IF(H74=$S$2,'SS-SMI'!$I$22,IF(H74=$T$2,'SS-SMI'!$J$22,0)))</f>
        <v>0</v>
      </c>
      <c r="J74" s="332">
        <f t="shared" si="15"/>
        <v>0</v>
      </c>
      <c r="K74" s="332">
        <f t="shared" si="16"/>
        <v>0</v>
      </c>
      <c r="L74" s="333"/>
      <c r="M74" s="333"/>
      <c r="N74" s="333"/>
      <c r="O74" s="332">
        <f t="shared" si="17"/>
        <v>0</v>
      </c>
      <c r="P74" s="332">
        <f t="shared" si="18"/>
        <v>0</v>
      </c>
      <c r="Q74" s="332">
        <f t="shared" si="19"/>
        <v>0</v>
      </c>
      <c r="R74" s="334">
        <f t="shared" si="20"/>
        <v>0</v>
      </c>
      <c r="S74" s="335">
        <v>0</v>
      </c>
      <c r="T74" s="335">
        <v>0</v>
      </c>
      <c r="U74" s="335"/>
      <c r="V74" s="336">
        <f t="shared" si="21"/>
        <v>0</v>
      </c>
      <c r="W74" s="336">
        <f t="shared" si="22"/>
        <v>0</v>
      </c>
      <c r="X74" s="333"/>
      <c r="Y74" s="337">
        <f t="shared" si="23"/>
        <v>0</v>
      </c>
      <c r="Z74" s="338"/>
      <c r="AA74" s="339"/>
      <c r="AB74" s="340"/>
      <c r="AC74" s="339"/>
      <c r="AD74" s="341">
        <f t="shared" si="24"/>
        <v>0</v>
      </c>
    </row>
    <row r="75" spans="1:30" ht="20.149999999999999" customHeight="1" x14ac:dyDescent="0.35">
      <c r="A75" s="327">
        <f t="shared" si="11"/>
        <v>61</v>
      </c>
      <c r="B75" s="328" t="str">
        <f>IF(RESUMEN!B69="","",RESUMEN!B69)</f>
        <v/>
      </c>
      <c r="C75" s="329" t="str">
        <f>IF(RESUMEN!C69="","",RESUMEN!C69)</f>
        <v/>
      </c>
      <c r="D75" s="328" t="str">
        <f>IF(RESUMEN!D69="","",RESUMEN!D69)</f>
        <v/>
      </c>
      <c r="E75" s="330"/>
      <c r="F75" s="331">
        <f t="shared" si="14"/>
        <v>0</v>
      </c>
      <c r="G75" s="330"/>
      <c r="H75" s="330"/>
      <c r="I75" s="332">
        <f>IF(H75=$R$2,'SS-SMI'!$H$22,IF(H75=$S$2,'SS-SMI'!$I$22,IF(H75=$T$2,'SS-SMI'!$J$22,0)))</f>
        <v>0</v>
      </c>
      <c r="J75" s="332">
        <f t="shared" si="15"/>
        <v>0</v>
      </c>
      <c r="K75" s="332">
        <f t="shared" si="16"/>
        <v>0</v>
      </c>
      <c r="L75" s="333"/>
      <c r="M75" s="333"/>
      <c r="N75" s="333"/>
      <c r="O75" s="332">
        <f t="shared" si="17"/>
        <v>0</v>
      </c>
      <c r="P75" s="332">
        <f t="shared" si="18"/>
        <v>0</v>
      </c>
      <c r="Q75" s="332">
        <f t="shared" si="19"/>
        <v>0</v>
      </c>
      <c r="R75" s="334">
        <f t="shared" si="20"/>
        <v>0</v>
      </c>
      <c r="S75" s="335">
        <v>0</v>
      </c>
      <c r="T75" s="335">
        <v>0</v>
      </c>
      <c r="U75" s="335"/>
      <c r="V75" s="336">
        <f t="shared" si="21"/>
        <v>0</v>
      </c>
      <c r="W75" s="336">
        <f t="shared" si="22"/>
        <v>0</v>
      </c>
      <c r="X75" s="333"/>
      <c r="Y75" s="337">
        <f t="shared" si="23"/>
        <v>0</v>
      </c>
      <c r="Z75" s="338"/>
      <c r="AA75" s="339"/>
      <c r="AB75" s="340"/>
      <c r="AC75" s="339"/>
      <c r="AD75" s="341">
        <f t="shared" si="24"/>
        <v>0</v>
      </c>
    </row>
    <row r="76" spans="1:30" ht="20.149999999999999" customHeight="1" x14ac:dyDescent="0.35">
      <c r="A76" s="327">
        <f t="shared" si="11"/>
        <v>62</v>
      </c>
      <c r="B76" s="328" t="str">
        <f>IF(RESUMEN!B70="","",RESUMEN!B70)</f>
        <v/>
      </c>
      <c r="C76" s="329" t="str">
        <f>IF(RESUMEN!C70="","",RESUMEN!C70)</f>
        <v/>
      </c>
      <c r="D76" s="328" t="str">
        <f>IF(RESUMEN!D70="","",RESUMEN!D70)</f>
        <v/>
      </c>
      <c r="E76" s="330"/>
      <c r="F76" s="331">
        <f t="shared" si="14"/>
        <v>0</v>
      </c>
      <c r="G76" s="330"/>
      <c r="H76" s="330"/>
      <c r="I76" s="332">
        <f>IF(H76=$R$2,'SS-SMI'!$H$22,IF(H76=$S$2,'SS-SMI'!$I$22,IF(H76=$T$2,'SS-SMI'!$J$22,0)))</f>
        <v>0</v>
      </c>
      <c r="J76" s="332">
        <f t="shared" si="15"/>
        <v>0</v>
      </c>
      <c r="K76" s="332">
        <f t="shared" si="16"/>
        <v>0</v>
      </c>
      <c r="L76" s="333"/>
      <c r="M76" s="333"/>
      <c r="N76" s="333"/>
      <c r="O76" s="332">
        <f t="shared" si="17"/>
        <v>0</v>
      </c>
      <c r="P76" s="332">
        <f t="shared" si="18"/>
        <v>0</v>
      </c>
      <c r="Q76" s="332">
        <f t="shared" si="19"/>
        <v>0</v>
      </c>
      <c r="R76" s="334">
        <f t="shared" si="20"/>
        <v>0</v>
      </c>
      <c r="S76" s="335">
        <v>0</v>
      </c>
      <c r="T76" s="335">
        <v>0</v>
      </c>
      <c r="U76" s="335"/>
      <c r="V76" s="336">
        <f t="shared" si="21"/>
        <v>0</v>
      </c>
      <c r="W76" s="336">
        <f t="shared" si="22"/>
        <v>0</v>
      </c>
      <c r="X76" s="333"/>
      <c r="Y76" s="337">
        <f t="shared" si="23"/>
        <v>0</v>
      </c>
      <c r="Z76" s="338"/>
      <c r="AA76" s="339"/>
      <c r="AB76" s="340"/>
      <c r="AC76" s="339"/>
      <c r="AD76" s="341">
        <f t="shared" si="24"/>
        <v>0</v>
      </c>
    </row>
    <row r="77" spans="1:30" ht="20.149999999999999" customHeight="1" x14ac:dyDescent="0.35">
      <c r="A77" s="327">
        <f t="shared" si="11"/>
        <v>63</v>
      </c>
      <c r="B77" s="328" t="str">
        <f>IF(RESUMEN!B71="","",RESUMEN!B71)</f>
        <v/>
      </c>
      <c r="C77" s="329" t="str">
        <f>IF(RESUMEN!C71="","",RESUMEN!C71)</f>
        <v/>
      </c>
      <c r="D77" s="328" t="str">
        <f>IF(RESUMEN!D71="","",RESUMEN!D71)</f>
        <v/>
      </c>
      <c r="E77" s="330"/>
      <c r="F77" s="331">
        <f t="shared" si="14"/>
        <v>0</v>
      </c>
      <c r="G77" s="330"/>
      <c r="H77" s="330"/>
      <c r="I77" s="332">
        <f>IF(H77=$R$2,'SS-SMI'!$H$22,IF(H77=$S$2,'SS-SMI'!$I$22,IF(H77=$T$2,'SS-SMI'!$J$22,0)))</f>
        <v>0</v>
      </c>
      <c r="J77" s="332">
        <f t="shared" si="15"/>
        <v>0</v>
      </c>
      <c r="K77" s="332">
        <f t="shared" si="16"/>
        <v>0</v>
      </c>
      <c r="L77" s="333"/>
      <c r="M77" s="333"/>
      <c r="N77" s="333"/>
      <c r="O77" s="332">
        <f t="shared" si="17"/>
        <v>0</v>
      </c>
      <c r="P77" s="332">
        <f t="shared" si="18"/>
        <v>0</v>
      </c>
      <c r="Q77" s="332">
        <f t="shared" si="19"/>
        <v>0</v>
      </c>
      <c r="R77" s="334">
        <f t="shared" si="20"/>
        <v>0</v>
      </c>
      <c r="S77" s="335">
        <v>0</v>
      </c>
      <c r="T77" s="335">
        <v>0</v>
      </c>
      <c r="U77" s="335"/>
      <c r="V77" s="336">
        <f t="shared" si="21"/>
        <v>0</v>
      </c>
      <c r="W77" s="336">
        <f t="shared" si="22"/>
        <v>0</v>
      </c>
      <c r="X77" s="333"/>
      <c r="Y77" s="337">
        <f t="shared" si="23"/>
        <v>0</v>
      </c>
      <c r="Z77" s="338"/>
      <c r="AA77" s="339"/>
      <c r="AB77" s="340"/>
      <c r="AC77" s="339"/>
      <c r="AD77" s="341">
        <f t="shared" si="24"/>
        <v>0</v>
      </c>
    </row>
    <row r="78" spans="1:30" ht="20.149999999999999" customHeight="1" x14ac:dyDescent="0.35">
      <c r="A78" s="327">
        <f t="shared" si="11"/>
        <v>64</v>
      </c>
      <c r="B78" s="328" t="str">
        <f>IF(RESUMEN!B72="","",RESUMEN!B72)</f>
        <v/>
      </c>
      <c r="C78" s="329" t="str">
        <f>IF(RESUMEN!C72="","",RESUMEN!C72)</f>
        <v/>
      </c>
      <c r="D78" s="328" t="str">
        <f>IF(RESUMEN!D72="","",RESUMEN!D72)</f>
        <v/>
      </c>
      <c r="E78" s="330"/>
      <c r="F78" s="331">
        <f t="shared" si="14"/>
        <v>0</v>
      </c>
      <c r="G78" s="330"/>
      <c r="H78" s="330"/>
      <c r="I78" s="332">
        <f>IF(H78=$R$2,'SS-SMI'!$H$22,IF(H78=$S$2,'SS-SMI'!$I$22,IF(H78=$T$2,'SS-SMI'!$J$22,0)))</f>
        <v>0</v>
      </c>
      <c r="J78" s="332">
        <f t="shared" si="15"/>
        <v>0</v>
      </c>
      <c r="K78" s="332">
        <f t="shared" si="16"/>
        <v>0</v>
      </c>
      <c r="L78" s="333"/>
      <c r="M78" s="333"/>
      <c r="N78" s="333"/>
      <c r="O78" s="332">
        <f t="shared" si="17"/>
        <v>0</v>
      </c>
      <c r="P78" s="332">
        <f t="shared" si="18"/>
        <v>0</v>
      </c>
      <c r="Q78" s="332">
        <f t="shared" si="19"/>
        <v>0</v>
      </c>
      <c r="R78" s="334">
        <f t="shared" si="20"/>
        <v>0</v>
      </c>
      <c r="S78" s="335">
        <v>0</v>
      </c>
      <c r="T78" s="335">
        <v>0</v>
      </c>
      <c r="U78" s="335"/>
      <c r="V78" s="336">
        <f t="shared" si="21"/>
        <v>0</v>
      </c>
      <c r="W78" s="336">
        <f t="shared" si="22"/>
        <v>0</v>
      </c>
      <c r="X78" s="333"/>
      <c r="Y78" s="337">
        <f t="shared" si="23"/>
        <v>0</v>
      </c>
      <c r="Z78" s="338"/>
      <c r="AA78" s="339"/>
      <c r="AB78" s="340"/>
      <c r="AC78" s="339"/>
      <c r="AD78" s="341">
        <f t="shared" si="24"/>
        <v>0</v>
      </c>
    </row>
    <row r="79" spans="1:30" ht="20.149999999999999" customHeight="1" x14ac:dyDescent="0.35">
      <c r="A79" s="327">
        <f t="shared" si="11"/>
        <v>65</v>
      </c>
      <c r="B79" s="328" t="str">
        <f>IF(RESUMEN!B73="","",RESUMEN!B73)</f>
        <v/>
      </c>
      <c r="C79" s="329" t="str">
        <f>IF(RESUMEN!C73="","",RESUMEN!C73)</f>
        <v/>
      </c>
      <c r="D79" s="328" t="str">
        <f>IF(RESUMEN!D73="","",RESUMEN!D73)</f>
        <v/>
      </c>
      <c r="E79" s="330"/>
      <c r="F79" s="331">
        <f t="shared" si="14"/>
        <v>0</v>
      </c>
      <c r="G79" s="330"/>
      <c r="H79" s="330"/>
      <c r="I79" s="332">
        <f>IF(H79=$R$2,'SS-SMI'!$H$22,IF(H79=$S$2,'SS-SMI'!$I$22,IF(H79=$T$2,'SS-SMI'!$J$22,0)))</f>
        <v>0</v>
      </c>
      <c r="J79" s="332">
        <f t="shared" si="15"/>
        <v>0</v>
      </c>
      <c r="K79" s="332">
        <f t="shared" si="16"/>
        <v>0</v>
      </c>
      <c r="L79" s="333"/>
      <c r="M79" s="333"/>
      <c r="N79" s="333"/>
      <c r="O79" s="332">
        <f t="shared" si="17"/>
        <v>0</v>
      </c>
      <c r="P79" s="332">
        <f t="shared" si="18"/>
        <v>0</v>
      </c>
      <c r="Q79" s="332">
        <f t="shared" si="19"/>
        <v>0</v>
      </c>
      <c r="R79" s="334">
        <f t="shared" si="20"/>
        <v>0</v>
      </c>
      <c r="S79" s="335">
        <v>0</v>
      </c>
      <c r="T79" s="335">
        <v>0</v>
      </c>
      <c r="U79" s="335"/>
      <c r="V79" s="336">
        <f t="shared" si="21"/>
        <v>0</v>
      </c>
      <c r="W79" s="336">
        <f t="shared" si="22"/>
        <v>0</v>
      </c>
      <c r="X79" s="333"/>
      <c r="Y79" s="337">
        <f t="shared" si="23"/>
        <v>0</v>
      </c>
      <c r="Z79" s="338"/>
      <c r="AA79" s="339"/>
      <c r="AB79" s="340"/>
      <c r="AC79" s="339"/>
      <c r="AD79" s="341">
        <f t="shared" si="24"/>
        <v>0</v>
      </c>
    </row>
    <row r="80" spans="1:30" ht="20.149999999999999" customHeight="1" x14ac:dyDescent="0.35">
      <c r="A80" s="327">
        <f t="shared" si="11"/>
        <v>66</v>
      </c>
      <c r="B80" s="328" t="str">
        <f>IF(RESUMEN!B74="","",RESUMEN!B74)</f>
        <v/>
      </c>
      <c r="C80" s="329" t="str">
        <f>IF(RESUMEN!C74="","",RESUMEN!C74)</f>
        <v/>
      </c>
      <c r="D80" s="328" t="str">
        <f>IF(RESUMEN!D74="","",RESUMEN!D74)</f>
        <v/>
      </c>
      <c r="E80" s="330"/>
      <c r="F80" s="331">
        <f t="shared" si="14"/>
        <v>0</v>
      </c>
      <c r="G80" s="330"/>
      <c r="H80" s="330"/>
      <c r="I80" s="332">
        <f>IF(H80=$R$2,'SS-SMI'!$H$22,IF(H80=$S$2,'SS-SMI'!$I$22,IF(H80=$T$2,'SS-SMI'!$J$22,0)))</f>
        <v>0</v>
      </c>
      <c r="J80" s="332">
        <f t="shared" si="15"/>
        <v>0</v>
      </c>
      <c r="K80" s="332">
        <f t="shared" si="16"/>
        <v>0</v>
      </c>
      <c r="L80" s="333"/>
      <c r="M80" s="333"/>
      <c r="N80" s="333"/>
      <c r="O80" s="332">
        <f t="shared" si="17"/>
        <v>0</v>
      </c>
      <c r="P80" s="332">
        <f t="shared" si="18"/>
        <v>0</v>
      </c>
      <c r="Q80" s="332">
        <f t="shared" si="19"/>
        <v>0</v>
      </c>
      <c r="R80" s="334">
        <f t="shared" si="20"/>
        <v>0</v>
      </c>
      <c r="S80" s="335">
        <v>0</v>
      </c>
      <c r="T80" s="335">
        <v>0</v>
      </c>
      <c r="U80" s="335"/>
      <c r="V80" s="336">
        <f t="shared" si="21"/>
        <v>0</v>
      </c>
      <c r="W80" s="336">
        <f t="shared" si="22"/>
        <v>0</v>
      </c>
      <c r="X80" s="333"/>
      <c r="Y80" s="337">
        <f t="shared" si="23"/>
        <v>0</v>
      </c>
      <c r="Z80" s="338"/>
      <c r="AA80" s="339"/>
      <c r="AB80" s="340"/>
      <c r="AC80" s="339"/>
      <c r="AD80" s="341">
        <f t="shared" si="24"/>
        <v>0</v>
      </c>
    </row>
    <row r="81" spans="1:30" ht="20.149999999999999" customHeight="1" x14ac:dyDescent="0.35">
      <c r="A81" s="327">
        <f t="shared" si="11"/>
        <v>67</v>
      </c>
      <c r="B81" s="328" t="str">
        <f>IF(RESUMEN!B75="","",RESUMEN!B75)</f>
        <v/>
      </c>
      <c r="C81" s="329" t="str">
        <f>IF(RESUMEN!C75="","",RESUMEN!C75)</f>
        <v/>
      </c>
      <c r="D81" s="328" t="str">
        <f>IF(RESUMEN!D75="","",RESUMEN!D75)</f>
        <v/>
      </c>
      <c r="E81" s="330"/>
      <c r="F81" s="331">
        <f t="shared" si="14"/>
        <v>0</v>
      </c>
      <c r="G81" s="330"/>
      <c r="H81" s="330"/>
      <c r="I81" s="332">
        <f>IF(H81=$R$2,'SS-SMI'!$H$22,IF(H81=$S$2,'SS-SMI'!$I$22,IF(H81=$T$2,'SS-SMI'!$J$22,0)))</f>
        <v>0</v>
      </c>
      <c r="J81" s="332">
        <f t="shared" si="15"/>
        <v>0</v>
      </c>
      <c r="K81" s="332">
        <f t="shared" si="16"/>
        <v>0</v>
      </c>
      <c r="L81" s="333"/>
      <c r="M81" s="333"/>
      <c r="N81" s="333"/>
      <c r="O81" s="332">
        <f t="shared" si="17"/>
        <v>0</v>
      </c>
      <c r="P81" s="332">
        <f t="shared" si="18"/>
        <v>0</v>
      </c>
      <c r="Q81" s="332">
        <f t="shared" si="19"/>
        <v>0</v>
      </c>
      <c r="R81" s="334">
        <f t="shared" si="20"/>
        <v>0</v>
      </c>
      <c r="S81" s="335">
        <v>0</v>
      </c>
      <c r="T81" s="335">
        <v>0</v>
      </c>
      <c r="U81" s="335"/>
      <c r="V81" s="336">
        <f t="shared" si="21"/>
        <v>0</v>
      </c>
      <c r="W81" s="336">
        <f t="shared" si="22"/>
        <v>0</v>
      </c>
      <c r="X81" s="333"/>
      <c r="Y81" s="337">
        <f t="shared" si="23"/>
        <v>0</v>
      </c>
      <c r="Z81" s="338"/>
      <c r="AA81" s="339"/>
      <c r="AB81" s="340"/>
      <c r="AC81" s="339"/>
      <c r="AD81" s="341">
        <f t="shared" si="24"/>
        <v>0</v>
      </c>
    </row>
    <row r="82" spans="1:30" ht="20.149999999999999" customHeight="1" x14ac:dyDescent="0.35">
      <c r="A82" s="327">
        <f t="shared" si="11"/>
        <v>68</v>
      </c>
      <c r="B82" s="328" t="str">
        <f>IF(RESUMEN!B76="","",RESUMEN!B76)</f>
        <v/>
      </c>
      <c r="C82" s="329" t="str">
        <f>IF(RESUMEN!C76="","",RESUMEN!C76)</f>
        <v/>
      </c>
      <c r="D82" s="328" t="str">
        <f>IF(RESUMEN!D76="","",RESUMEN!D76)</f>
        <v/>
      </c>
      <c r="E82" s="330"/>
      <c r="F82" s="331">
        <f t="shared" si="14"/>
        <v>0</v>
      </c>
      <c r="G82" s="330"/>
      <c r="H82" s="330"/>
      <c r="I82" s="332">
        <f>IF(H82=$R$2,'SS-SMI'!$H$22,IF(H82=$S$2,'SS-SMI'!$I$22,IF(H82=$T$2,'SS-SMI'!$J$22,0)))</f>
        <v>0</v>
      </c>
      <c r="J82" s="332">
        <f t="shared" si="15"/>
        <v>0</v>
      </c>
      <c r="K82" s="332">
        <f t="shared" si="16"/>
        <v>0</v>
      </c>
      <c r="L82" s="333"/>
      <c r="M82" s="333"/>
      <c r="N82" s="333"/>
      <c r="O82" s="332">
        <f t="shared" si="17"/>
        <v>0</v>
      </c>
      <c r="P82" s="332">
        <f t="shared" si="18"/>
        <v>0</v>
      </c>
      <c r="Q82" s="332">
        <f t="shared" si="19"/>
        <v>0</v>
      </c>
      <c r="R82" s="334">
        <f t="shared" si="20"/>
        <v>0</v>
      </c>
      <c r="S82" s="335">
        <v>0</v>
      </c>
      <c r="T82" s="335">
        <v>0</v>
      </c>
      <c r="U82" s="335"/>
      <c r="V82" s="336">
        <f t="shared" si="21"/>
        <v>0</v>
      </c>
      <c r="W82" s="336">
        <f t="shared" si="22"/>
        <v>0</v>
      </c>
      <c r="X82" s="333"/>
      <c r="Y82" s="337">
        <f t="shared" si="23"/>
        <v>0</v>
      </c>
      <c r="Z82" s="338"/>
      <c r="AA82" s="339"/>
      <c r="AB82" s="340"/>
      <c r="AC82" s="339"/>
      <c r="AD82" s="341">
        <f t="shared" si="24"/>
        <v>0</v>
      </c>
    </row>
    <row r="83" spans="1:30" ht="20.149999999999999" customHeight="1" x14ac:dyDescent="0.35">
      <c r="A83" s="327">
        <f t="shared" si="11"/>
        <v>69</v>
      </c>
      <c r="B83" s="328" t="str">
        <f>IF(RESUMEN!B77="","",RESUMEN!B77)</f>
        <v/>
      </c>
      <c r="C83" s="329" t="str">
        <f>IF(RESUMEN!C77="","",RESUMEN!C77)</f>
        <v/>
      </c>
      <c r="D83" s="328" t="str">
        <f>IF(RESUMEN!D77="","",RESUMEN!D77)</f>
        <v/>
      </c>
      <c r="E83" s="330"/>
      <c r="F83" s="331">
        <f t="shared" si="4"/>
        <v>0</v>
      </c>
      <c r="G83" s="330"/>
      <c r="H83" s="330"/>
      <c r="I83" s="332">
        <f>IF(H83=$R$2,'SS-SMI'!$H$22,IF(H83=$S$2,'SS-SMI'!$I$22,IF(H83=$T$2,'SS-SMI'!$J$22,0)))</f>
        <v>0</v>
      </c>
      <c r="J83" s="332">
        <f t="shared" si="5"/>
        <v>0</v>
      </c>
      <c r="K83" s="332">
        <f t="shared" si="0"/>
        <v>0</v>
      </c>
      <c r="L83" s="333"/>
      <c r="M83" s="333"/>
      <c r="N83" s="333"/>
      <c r="O83" s="332">
        <f t="shared" si="12"/>
        <v>0</v>
      </c>
      <c r="P83" s="332">
        <f t="shared" si="13"/>
        <v>0</v>
      </c>
      <c r="Q83" s="332">
        <f t="shared" si="6"/>
        <v>0</v>
      </c>
      <c r="R83" s="334">
        <f t="shared" si="7"/>
        <v>0</v>
      </c>
      <c r="S83" s="335">
        <v>0</v>
      </c>
      <c r="T83" s="335">
        <v>0</v>
      </c>
      <c r="U83" s="335"/>
      <c r="V83" s="336">
        <f t="shared" si="3"/>
        <v>0</v>
      </c>
      <c r="W83" s="336">
        <f t="shared" si="8"/>
        <v>0</v>
      </c>
      <c r="X83" s="333"/>
      <c r="Y83" s="337">
        <f t="shared" si="9"/>
        <v>0</v>
      </c>
      <c r="Z83" s="338"/>
      <c r="AA83" s="339"/>
      <c r="AB83" s="340"/>
      <c r="AC83" s="339"/>
      <c r="AD83" s="341">
        <f t="shared" si="10"/>
        <v>0</v>
      </c>
    </row>
    <row r="84" spans="1:30" ht="20.149999999999999" customHeight="1" x14ac:dyDescent="0.35">
      <c r="A84" s="56"/>
      <c r="B84" s="318"/>
      <c r="C84" s="318"/>
      <c r="D84" s="318"/>
      <c r="E84" s="318"/>
      <c r="F84" s="318"/>
      <c r="G84" s="318"/>
      <c r="H84" s="318"/>
      <c r="I84" s="318"/>
      <c r="J84" s="318"/>
      <c r="K84" s="318"/>
      <c r="L84" s="319">
        <f>SUM(L15:L83)</f>
        <v>0</v>
      </c>
      <c r="M84" s="318"/>
      <c r="N84" s="318"/>
      <c r="O84" s="319">
        <f t="shared" ref="O84:Z84" si="25">SUM(O15:O83)</f>
        <v>0</v>
      </c>
      <c r="P84" s="319">
        <f t="shared" si="25"/>
        <v>0</v>
      </c>
      <c r="Q84" s="319">
        <f t="shared" si="25"/>
        <v>0</v>
      </c>
      <c r="R84" s="319">
        <f t="shared" si="25"/>
        <v>0</v>
      </c>
      <c r="S84" s="319">
        <f t="shared" si="25"/>
        <v>0</v>
      </c>
      <c r="T84" s="319">
        <f t="shared" si="25"/>
        <v>0</v>
      </c>
      <c r="U84" s="319">
        <f t="shared" si="25"/>
        <v>0</v>
      </c>
      <c r="V84" s="320">
        <f t="shared" si="25"/>
        <v>0</v>
      </c>
      <c r="W84" s="320">
        <f t="shared" si="25"/>
        <v>0</v>
      </c>
      <c r="X84" s="319">
        <f t="shared" si="25"/>
        <v>0</v>
      </c>
      <c r="Y84" s="320">
        <f t="shared" si="25"/>
        <v>0</v>
      </c>
      <c r="Z84" s="321">
        <f t="shared" si="25"/>
        <v>0</v>
      </c>
      <c r="AA84" s="322"/>
      <c r="AB84" s="322"/>
      <c r="AC84" s="322"/>
      <c r="AD84" s="323">
        <f>SUM(AD15:AD83)</f>
        <v>0</v>
      </c>
    </row>
  </sheetData>
  <sheetProtection algorithmName="SHA-512" hashValue="Rtqt7DBCrBgNZTwOt9R2Z4g/tZYnMIrcAvTqOWswszm6wUTGbl9WFNTrl1S7xsxJKany3I3kIVP35hk45zeQRg==" saltValue="dYzIDukkqTPLs9/4pzy/Yg==" spinCount="100000" sheet="1" objects="1" scenarios="1"/>
  <mergeCells count="30">
    <mergeCell ref="U6:Y6"/>
    <mergeCell ref="B7:E7"/>
    <mergeCell ref="F7:G7"/>
    <mergeCell ref="O7:Q8"/>
    <mergeCell ref="U7:Y7"/>
    <mergeCell ref="W13:Y13"/>
    <mergeCell ref="Z7:AA7"/>
    <mergeCell ref="B8:E8"/>
    <mergeCell ref="O10:Q10"/>
    <mergeCell ref="O11:Q11"/>
    <mergeCell ref="P12:Q12"/>
    <mergeCell ref="F13:G13"/>
    <mergeCell ref="I13:K13"/>
    <mergeCell ref="O9:Q9"/>
    <mergeCell ref="R1:S1"/>
    <mergeCell ref="P2:Q2"/>
    <mergeCell ref="A2:A13"/>
    <mergeCell ref="E2:F2"/>
    <mergeCell ref="G2:H4"/>
    <mergeCell ref="I2:N4"/>
    <mergeCell ref="O1:Q1"/>
    <mergeCell ref="C6:E6"/>
    <mergeCell ref="F6:G6"/>
    <mergeCell ref="C3:D3"/>
    <mergeCell ref="D4:F5"/>
    <mergeCell ref="O3:Q3"/>
    <mergeCell ref="O4:Q4"/>
    <mergeCell ref="O5:Q5"/>
    <mergeCell ref="O6:Q6"/>
    <mergeCell ref="B2:D2"/>
  </mergeCells>
  <phoneticPr fontId="30" type="noConversion"/>
  <conditionalFormatting sqref="F3">
    <cfRule type="cellIs" dxfId="16" priority="1" stopIfTrue="1" operator="equal">
      <formula>"x"</formula>
    </cfRule>
  </conditionalFormatting>
  <conditionalFormatting sqref="H13:I13 L13">
    <cfRule type="expression" dxfId="15" priority="2" stopIfTrue="1">
      <formula>NOT(ISERROR(SEARCH("OJO",H13)))</formula>
    </cfRule>
  </conditionalFormatting>
  <dataValidations xWindow="47514" yWindow="36998" count="2">
    <dataValidation type="list" allowBlank="1" showErrorMessage="1" sqref="H15:H83">
      <formula1>$R$2:$T$2</formula1>
      <formula2>0</formula2>
    </dataValidation>
    <dataValidation type="list" allowBlank="1" showErrorMessage="1" sqref="AA15:AA83">
      <formula1>$AG$14:$AG$17</formula1>
      <formula2>0</formula2>
    </dataValidation>
  </dataValidations>
  <printOptions horizontalCentered="1" verticalCentered="1"/>
  <pageMargins left="0.31527777777777777" right="0.31527777777777777" top="0.74861111111111112" bottom="0.74861111111111112" header="0.31527777777777777" footer="0.31527777777777777"/>
  <pageSetup paperSize="9" firstPageNumber="0" orientation="landscape" horizontalDpi="300" verticalDpi="300"/>
  <headerFooter alignWithMargins="0">
    <oddHeader>&amp;C&amp;A</oddHeader>
    <oddFooter>&amp;R&amp;F</oddFooter>
  </headerFooter>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9"/>
    <pageSetUpPr fitToPage="1"/>
  </sheetPr>
  <dimension ref="A1:AG84"/>
  <sheetViews>
    <sheetView topLeftCell="D27" zoomScale="70" zoomScaleNormal="70" workbookViewId="0">
      <selection activeCell="AC19" sqref="AC19"/>
    </sheetView>
  </sheetViews>
  <sheetFormatPr baseColWidth="10" defaultRowHeight="14.5" x14ac:dyDescent="0.35"/>
  <cols>
    <col min="1" max="1" width="7.81640625" customWidth="1"/>
    <col min="3" max="3" width="35.81640625" customWidth="1"/>
    <col min="4" max="4" width="13" customWidth="1"/>
    <col min="6" max="6" width="7.81640625" customWidth="1"/>
    <col min="7" max="7" width="8.26953125" customWidth="1"/>
    <col min="8" max="8" width="6.54296875" customWidth="1"/>
    <col min="9" max="9" width="6.7265625" customWidth="1"/>
    <col min="10" max="10" width="10.453125" customWidth="1"/>
    <col min="11" max="11" width="8.453125" customWidth="1"/>
    <col min="12" max="12" width="13.54296875" customWidth="1"/>
    <col min="13" max="13" width="10.7265625" customWidth="1"/>
    <col min="15" max="15" width="12.81640625" customWidth="1"/>
    <col min="16" max="16" width="12.26953125" customWidth="1"/>
    <col min="17" max="17" width="12.453125" customWidth="1"/>
    <col min="18" max="18" width="15.453125" customWidth="1"/>
    <col min="19" max="19" width="15.1796875" customWidth="1"/>
    <col min="20" max="20" width="12.54296875" bestFit="1" customWidth="1"/>
    <col min="21" max="21" width="0.1796875" customWidth="1"/>
    <col min="23" max="23" width="12.81640625" customWidth="1"/>
    <col min="24" max="24" width="12.81640625" hidden="1" customWidth="1"/>
    <col min="25" max="25" width="12.7265625" customWidth="1"/>
    <col min="28" max="28" width="14.26953125" customWidth="1"/>
    <col min="29" max="29" width="35.81640625" customWidth="1"/>
  </cols>
  <sheetData>
    <row r="1" spans="1:33" ht="15.5" x14ac:dyDescent="0.35">
      <c r="A1" s="5"/>
      <c r="B1" s="37"/>
      <c r="C1" s="37"/>
      <c r="D1" s="37"/>
      <c r="E1" s="37"/>
      <c r="F1" s="37"/>
      <c r="G1" s="37"/>
      <c r="H1" s="37"/>
      <c r="I1" s="37"/>
      <c r="J1" s="37"/>
      <c r="K1" s="37"/>
      <c r="L1" s="37"/>
      <c r="M1" s="37"/>
      <c r="N1" s="37"/>
      <c r="O1" s="407" t="s">
        <v>8</v>
      </c>
      <c r="P1" s="407"/>
      <c r="Q1" s="407"/>
      <c r="R1" s="400" t="str">
        <f>RESUMEN!D2</f>
        <v/>
      </c>
      <c r="S1" s="400"/>
      <c r="T1" s="37"/>
      <c r="U1" s="37"/>
      <c r="V1" s="37"/>
      <c r="W1" s="37"/>
      <c r="X1" s="37"/>
      <c r="Y1" s="37"/>
      <c r="Z1" s="37"/>
      <c r="AA1" s="37"/>
      <c r="AB1" s="37"/>
      <c r="AC1" s="37"/>
      <c r="AD1" s="37"/>
    </row>
    <row r="2" spans="1:33" ht="15.75" customHeight="1" x14ac:dyDescent="0.35">
      <c r="A2" s="402"/>
      <c r="B2" s="415" t="s">
        <v>274</v>
      </c>
      <c r="C2" s="415"/>
      <c r="D2" s="415"/>
      <c r="E2" s="403" t="str">
        <f>'SS-SMI'!E3</f>
        <v>2024</v>
      </c>
      <c r="F2" s="403"/>
      <c r="G2" s="430" t="s">
        <v>58</v>
      </c>
      <c r="H2" s="430"/>
      <c r="I2" s="432" t="str">
        <f>IF(RESUMEN!D3="","",RESUMEN!D3)</f>
        <v/>
      </c>
      <c r="J2" s="432"/>
      <c r="K2" s="432"/>
      <c r="L2" s="432"/>
      <c r="M2" s="432"/>
      <c r="N2" s="432"/>
      <c r="O2" s="141"/>
      <c r="P2" s="401" t="s">
        <v>59</v>
      </c>
      <c r="Q2" s="401"/>
      <c r="R2" s="143">
        <f>'SS-SMI'!D9</f>
        <v>2024</v>
      </c>
      <c r="S2" s="143">
        <f>'SS-SMI'!E9</f>
        <v>2025</v>
      </c>
      <c r="T2" s="143">
        <f>'SS-SMI'!F9</f>
        <v>2026</v>
      </c>
      <c r="U2" s="37"/>
      <c r="V2" s="37"/>
      <c r="W2" s="37"/>
      <c r="X2" s="37"/>
      <c r="Y2" s="37"/>
      <c r="Z2" s="37"/>
      <c r="AA2" s="37"/>
      <c r="AB2" s="37"/>
      <c r="AC2" s="37"/>
      <c r="AD2" s="37"/>
    </row>
    <row r="3" spans="1:33" ht="10.5" customHeight="1" x14ac:dyDescent="0.35">
      <c r="A3" s="402"/>
      <c r="B3" s="39"/>
      <c r="C3" s="410"/>
      <c r="D3" s="410"/>
      <c r="E3" s="39"/>
      <c r="F3" s="40"/>
      <c r="G3" s="430"/>
      <c r="H3" s="430"/>
      <c r="I3" s="432"/>
      <c r="J3" s="432"/>
      <c r="K3" s="432"/>
      <c r="L3" s="432"/>
      <c r="M3" s="432"/>
      <c r="N3" s="432"/>
      <c r="O3" s="414" t="s">
        <v>16</v>
      </c>
      <c r="P3" s="412"/>
      <c r="Q3" s="413"/>
      <c r="R3" s="144">
        <f>'SS-SMI'!D11</f>
        <v>53.61</v>
      </c>
      <c r="S3" s="144">
        <f>'SS-SMI'!E11</f>
        <v>55.97</v>
      </c>
      <c r="T3" s="144">
        <f>'SS-SMI'!F11</f>
        <v>0</v>
      </c>
      <c r="U3" s="37"/>
      <c r="V3" s="37"/>
      <c r="W3" s="37"/>
      <c r="X3" s="37"/>
      <c r="Y3" s="37"/>
      <c r="Z3" s="37"/>
      <c r="AA3" s="37"/>
      <c r="AB3" s="37"/>
      <c r="AC3" s="37"/>
      <c r="AD3" s="37"/>
    </row>
    <row r="4" spans="1:33" x14ac:dyDescent="0.35">
      <c r="A4" s="402"/>
      <c r="B4" s="39"/>
      <c r="C4" s="39"/>
      <c r="D4" s="411"/>
      <c r="E4" s="411"/>
      <c r="F4" s="411"/>
      <c r="G4" s="430"/>
      <c r="H4" s="430"/>
      <c r="I4" s="432"/>
      <c r="J4" s="432"/>
      <c r="K4" s="432"/>
      <c r="L4" s="432"/>
      <c r="M4" s="432"/>
      <c r="N4" s="432"/>
      <c r="O4" s="414" t="s">
        <v>20</v>
      </c>
      <c r="P4" s="412"/>
      <c r="Q4" s="413"/>
      <c r="R4" s="144">
        <f>'SS-SMI'!D12</f>
        <v>72.77</v>
      </c>
      <c r="S4" s="144">
        <f>'SS-SMI'!E12</f>
        <v>75.959999999999994</v>
      </c>
      <c r="T4" s="144">
        <f>'SS-SMI'!F12</f>
        <v>0</v>
      </c>
      <c r="U4" s="37"/>
      <c r="V4" s="37"/>
      <c r="W4" s="37"/>
      <c r="X4" s="37"/>
      <c r="Y4" s="37"/>
      <c r="Z4" s="37"/>
      <c r="AA4" s="37"/>
      <c r="AB4" s="37"/>
      <c r="AC4" s="37"/>
      <c r="AD4" s="37"/>
    </row>
    <row r="5" spans="1:33" ht="15.75" customHeight="1" x14ac:dyDescent="0.35">
      <c r="A5" s="402"/>
      <c r="B5" s="39"/>
      <c r="C5" s="39"/>
      <c r="D5" s="411"/>
      <c r="E5" s="411"/>
      <c r="F5" s="411"/>
      <c r="G5" s="41"/>
      <c r="H5" s="42"/>
      <c r="I5" s="43"/>
      <c r="J5" s="43"/>
      <c r="K5" s="43"/>
      <c r="L5" s="43"/>
      <c r="M5" s="43"/>
      <c r="N5" s="43"/>
      <c r="O5" s="414" t="s">
        <v>22</v>
      </c>
      <c r="P5" s="412"/>
      <c r="Q5" s="413"/>
      <c r="R5" s="144">
        <f>'SS-SMI'!D13</f>
        <v>4.07</v>
      </c>
      <c r="S5" s="144">
        <f>'SS-SMI'!E13</f>
        <v>4.25</v>
      </c>
      <c r="T5" s="144">
        <f>'SS-SMI'!F13</f>
        <v>0</v>
      </c>
      <c r="U5" s="37"/>
      <c r="V5" s="37"/>
      <c r="W5" s="37"/>
      <c r="X5" s="37"/>
      <c r="Y5" s="37"/>
      <c r="Z5" s="44"/>
      <c r="AA5" s="44"/>
      <c r="AB5" s="37"/>
      <c r="AC5" s="37"/>
      <c r="AD5" s="37"/>
    </row>
    <row r="6" spans="1:33" ht="15.75" customHeight="1" x14ac:dyDescent="0.35">
      <c r="A6" s="402"/>
      <c r="B6" s="46"/>
      <c r="C6" s="408" t="s">
        <v>60</v>
      </c>
      <c r="D6" s="408"/>
      <c r="E6" s="408"/>
      <c r="F6" s="409" t="str">
        <f>IF(RESUMEN!D4="","",RESUMEN!D4)</f>
        <v/>
      </c>
      <c r="G6" s="409"/>
      <c r="H6" s="43"/>
      <c r="I6" s="43"/>
      <c r="J6" s="43"/>
      <c r="K6" s="43"/>
      <c r="L6" s="43"/>
      <c r="M6" s="43"/>
      <c r="N6" s="43"/>
      <c r="O6" s="414" t="s">
        <v>24</v>
      </c>
      <c r="P6" s="412"/>
      <c r="Q6" s="413"/>
      <c r="R6" s="144">
        <f>'SS-SMI'!D14</f>
        <v>2</v>
      </c>
      <c r="S6" s="144">
        <f>'SS-SMI'!E14</f>
        <v>2.09</v>
      </c>
      <c r="T6" s="144">
        <f>'SS-SMI'!F14</f>
        <v>0</v>
      </c>
      <c r="U6" s="421"/>
      <c r="V6" s="421"/>
      <c r="W6" s="421"/>
      <c r="X6" s="421"/>
      <c r="Y6" s="421"/>
      <c r="Z6" s="47"/>
      <c r="AA6" s="47"/>
      <c r="AB6" s="37"/>
      <c r="AC6" s="37"/>
      <c r="AD6" s="37"/>
    </row>
    <row r="7" spans="1:33" ht="15.75" customHeight="1" x14ac:dyDescent="0.35">
      <c r="A7" s="402"/>
      <c r="B7" s="408" t="s">
        <v>61</v>
      </c>
      <c r="C7" s="408"/>
      <c r="D7" s="408"/>
      <c r="E7" s="408"/>
      <c r="F7" s="409" t="str">
        <f>IF(RESUMEN!D5="","",RESUMEN!D5)</f>
        <v/>
      </c>
      <c r="G7" s="409"/>
      <c r="H7" s="43"/>
      <c r="I7" s="43"/>
      <c r="J7" s="43"/>
      <c r="K7" s="43"/>
      <c r="L7" s="43"/>
      <c r="M7" s="43"/>
      <c r="N7" s="43"/>
      <c r="O7" s="422" t="s">
        <v>26</v>
      </c>
      <c r="P7" s="423"/>
      <c r="Q7" s="424"/>
      <c r="R7" s="144">
        <f>'SS-SMI'!D15</f>
        <v>3.82</v>
      </c>
      <c r="S7" s="144">
        <f>'SS-SMI'!E15</f>
        <v>3.99</v>
      </c>
      <c r="T7" s="144">
        <f>'SS-SMI'!F15</f>
        <v>0</v>
      </c>
      <c r="U7" s="428" t="s">
        <v>62</v>
      </c>
      <c r="V7" s="428"/>
      <c r="W7" s="428"/>
      <c r="X7" s="428"/>
      <c r="Y7" s="428"/>
      <c r="Z7" s="417">
        <f>'SS-SMI'!D24</f>
        <v>421</v>
      </c>
      <c r="AA7" s="417">
        <f>'SS-SMI'!E22</f>
        <v>39.466666666666669</v>
      </c>
      <c r="AB7" s="37"/>
      <c r="AC7" s="37"/>
      <c r="AD7" s="37"/>
    </row>
    <row r="8" spans="1:33" x14ac:dyDescent="0.35">
      <c r="A8" s="402"/>
      <c r="B8" s="418"/>
      <c r="C8" s="418"/>
      <c r="D8" s="418"/>
      <c r="E8" s="418"/>
      <c r="F8" s="43"/>
      <c r="G8" s="43"/>
      <c r="H8" s="43"/>
      <c r="I8" s="48"/>
      <c r="J8" s="48"/>
      <c r="K8" s="48"/>
      <c r="L8" s="48"/>
      <c r="M8" s="48"/>
      <c r="N8" s="48"/>
      <c r="O8" s="425"/>
      <c r="P8" s="426"/>
      <c r="Q8" s="427"/>
      <c r="R8" s="144">
        <f>'SS-SMI'!D16</f>
        <v>3.56</v>
      </c>
      <c r="S8" s="144">
        <f>'SS-SMI'!E16</f>
        <v>3.72</v>
      </c>
      <c r="T8" s="144">
        <f>'SS-SMI'!F16</f>
        <v>0</v>
      </c>
      <c r="U8" s="49"/>
      <c r="V8" s="49"/>
      <c r="W8" s="49"/>
      <c r="X8" s="49"/>
      <c r="Y8" s="49"/>
      <c r="Z8" s="37"/>
      <c r="AA8" s="37"/>
      <c r="AB8" s="37"/>
      <c r="AC8" s="37"/>
      <c r="AD8" s="37"/>
    </row>
    <row r="9" spans="1:33" x14ac:dyDescent="0.35">
      <c r="A9" s="402"/>
      <c r="B9" s="128"/>
      <c r="C9" s="128"/>
      <c r="D9" s="128"/>
      <c r="E9" s="128"/>
      <c r="F9" s="43"/>
      <c r="G9" s="43"/>
      <c r="H9" s="43"/>
      <c r="I9" s="48"/>
      <c r="J9" s="48"/>
      <c r="K9" s="48"/>
      <c r="L9" s="48"/>
      <c r="M9" s="48"/>
      <c r="N9" s="48"/>
      <c r="O9" s="414" t="s">
        <v>245</v>
      </c>
      <c r="P9" s="412"/>
      <c r="Q9" s="413"/>
      <c r="R9" s="144">
        <f>'SS-SMI'!D17</f>
        <v>7.6726459999999985</v>
      </c>
      <c r="S9" s="144">
        <f>'SS-SMI'!E17</f>
        <v>9.2540399999999998</v>
      </c>
      <c r="T9" s="144">
        <f>'SS-SMI'!F17</f>
        <v>0</v>
      </c>
      <c r="U9" s="49"/>
      <c r="V9" s="49"/>
      <c r="W9" s="49"/>
      <c r="X9" s="49"/>
      <c r="Y9" s="49"/>
      <c r="Z9" s="37"/>
      <c r="AA9" s="37"/>
      <c r="AB9" s="37"/>
      <c r="AC9" s="37"/>
      <c r="AD9" s="37"/>
    </row>
    <row r="10" spans="1:33" x14ac:dyDescent="0.35">
      <c r="A10" s="402"/>
      <c r="B10" s="37"/>
      <c r="C10" s="37"/>
      <c r="D10" s="37"/>
      <c r="E10" s="37"/>
      <c r="F10" s="43"/>
      <c r="G10" s="43"/>
      <c r="H10" s="43"/>
      <c r="I10" s="48"/>
      <c r="J10" s="48"/>
      <c r="K10" s="48"/>
      <c r="L10" s="48"/>
      <c r="M10" s="48"/>
      <c r="N10" s="48"/>
      <c r="O10" s="401" t="s">
        <v>246</v>
      </c>
      <c r="P10" s="401"/>
      <c r="Q10" s="401"/>
      <c r="R10" s="50">
        <f>'SS-SMI'!D18</f>
        <v>147.50264599999997</v>
      </c>
      <c r="S10" s="50">
        <f>'SS-SMI'!E18</f>
        <v>155.23404000000002</v>
      </c>
      <c r="T10" s="50">
        <f>'SS-SMI'!F18</f>
        <v>0</v>
      </c>
      <c r="U10" s="37"/>
      <c r="V10" s="37"/>
      <c r="W10" s="37"/>
      <c r="X10" s="37"/>
      <c r="Y10" s="37"/>
      <c r="Z10" s="37"/>
      <c r="AA10" s="37"/>
      <c r="AB10" s="37"/>
      <c r="AC10" s="37"/>
      <c r="AD10" s="37"/>
    </row>
    <row r="11" spans="1:33" x14ac:dyDescent="0.35">
      <c r="A11" s="402"/>
      <c r="B11" s="37"/>
      <c r="C11" s="37"/>
      <c r="D11" s="37"/>
      <c r="E11" s="51"/>
      <c r="F11" s="43"/>
      <c r="G11" s="43"/>
      <c r="H11" s="43"/>
      <c r="I11" s="52"/>
      <c r="J11" s="52"/>
      <c r="K11" s="52"/>
      <c r="L11" s="52"/>
      <c r="M11" s="52"/>
      <c r="N11" s="52"/>
      <c r="O11" s="401" t="s">
        <v>63</v>
      </c>
      <c r="P11" s="401"/>
      <c r="Q11" s="401"/>
      <c r="R11" s="142">
        <f>'SS-SMI'!D22</f>
        <v>37.799999999999997</v>
      </c>
      <c r="S11" s="142">
        <f>'SS-SMI'!E22</f>
        <v>39.466666666666669</v>
      </c>
      <c r="T11" s="142">
        <f>'SS-SMI'!F22</f>
        <v>0</v>
      </c>
      <c r="U11" s="37"/>
      <c r="V11" s="37"/>
      <c r="W11" s="37"/>
      <c r="X11" s="37"/>
      <c r="Y11" s="37"/>
      <c r="Z11" s="37"/>
      <c r="AA11" s="37"/>
      <c r="AB11" s="53"/>
      <c r="AC11" s="37"/>
      <c r="AD11" s="37"/>
    </row>
    <row r="12" spans="1:33" x14ac:dyDescent="0.35">
      <c r="A12" s="402"/>
      <c r="B12" s="37"/>
      <c r="C12" s="37"/>
      <c r="D12" s="37"/>
      <c r="E12" s="37"/>
      <c r="F12" s="37"/>
      <c r="G12" s="37"/>
      <c r="H12" s="43"/>
      <c r="I12" s="43"/>
      <c r="J12" s="43"/>
      <c r="K12" s="43"/>
      <c r="L12" s="43"/>
      <c r="M12" s="43"/>
      <c r="N12" s="43"/>
      <c r="O12" s="141"/>
      <c r="P12" s="401" t="s">
        <v>64</v>
      </c>
      <c r="Q12" s="401"/>
      <c r="R12" s="145">
        <f>'SS-SMI'!D21</f>
        <v>1134</v>
      </c>
      <c r="S12" s="145">
        <f>'SS-SMI'!E21</f>
        <v>1184</v>
      </c>
      <c r="T12" s="145">
        <f>'SS-SMI'!F21</f>
        <v>0</v>
      </c>
      <c r="U12" s="37"/>
      <c r="V12" s="37"/>
      <c r="W12" s="37"/>
      <c r="X12" s="37"/>
      <c r="Y12" s="37"/>
      <c r="Z12" s="37"/>
      <c r="AA12" s="37"/>
      <c r="AB12" s="37"/>
      <c r="AC12" s="37"/>
      <c r="AD12" s="37"/>
    </row>
    <row r="13" spans="1:33" ht="15" customHeight="1" x14ac:dyDescent="0.35">
      <c r="A13" s="360"/>
      <c r="B13" s="37"/>
      <c r="C13" s="37"/>
      <c r="D13" s="37"/>
      <c r="E13" s="37"/>
      <c r="F13" s="419" t="s">
        <v>65</v>
      </c>
      <c r="G13" s="419"/>
      <c r="H13" s="54"/>
      <c r="I13" s="420" t="s">
        <v>66</v>
      </c>
      <c r="J13" s="420"/>
      <c r="K13" s="420"/>
      <c r="L13" s="54"/>
      <c r="M13" s="43"/>
      <c r="N13" s="43"/>
      <c r="O13" s="42"/>
      <c r="P13" s="42"/>
      <c r="Q13" s="42"/>
      <c r="R13" s="42"/>
      <c r="S13" s="37"/>
      <c r="T13" s="37"/>
      <c r="U13" s="37"/>
      <c r="V13" s="37"/>
      <c r="W13" s="416" t="s">
        <v>67</v>
      </c>
      <c r="X13" s="416"/>
      <c r="Y13" s="416"/>
      <c r="Z13" s="37"/>
      <c r="AA13" s="37"/>
      <c r="AB13" s="37"/>
      <c r="AC13" s="37"/>
      <c r="AD13" s="37"/>
    </row>
    <row r="14" spans="1:33" ht="71.25" customHeight="1" x14ac:dyDescent="0.35">
      <c r="A14" s="326" t="s">
        <v>68</v>
      </c>
      <c r="B14" s="326" t="s">
        <v>41</v>
      </c>
      <c r="C14" s="326" t="s">
        <v>69</v>
      </c>
      <c r="D14" s="326" t="s">
        <v>70</v>
      </c>
      <c r="E14" s="326" t="s">
        <v>71</v>
      </c>
      <c r="F14" s="326" t="s">
        <v>72</v>
      </c>
      <c r="G14" s="326" t="s">
        <v>73</v>
      </c>
      <c r="H14" s="326" t="s">
        <v>13</v>
      </c>
      <c r="I14" s="326" t="s">
        <v>74</v>
      </c>
      <c r="J14" s="326" t="s">
        <v>75</v>
      </c>
      <c r="K14" s="326" t="s">
        <v>76</v>
      </c>
      <c r="L14" s="326" t="s">
        <v>226</v>
      </c>
      <c r="M14" s="326" t="s">
        <v>78</v>
      </c>
      <c r="N14" s="326" t="s">
        <v>79</v>
      </c>
      <c r="O14" s="326" t="s">
        <v>80</v>
      </c>
      <c r="P14" s="326" t="s">
        <v>81</v>
      </c>
      <c r="Q14" s="326" t="s">
        <v>82</v>
      </c>
      <c r="R14" s="326" t="s">
        <v>83</v>
      </c>
      <c r="S14" s="326" t="s">
        <v>84</v>
      </c>
      <c r="T14" s="326" t="s">
        <v>85</v>
      </c>
      <c r="U14" s="326" t="s">
        <v>86</v>
      </c>
      <c r="V14" s="326" t="s">
        <v>87</v>
      </c>
      <c r="W14" s="326" t="s">
        <v>88</v>
      </c>
      <c r="X14" s="326" t="s">
        <v>89</v>
      </c>
      <c r="Y14" s="326" t="s">
        <v>90</v>
      </c>
      <c r="Z14" s="326" t="s">
        <v>91</v>
      </c>
      <c r="AA14" s="326" t="s">
        <v>92</v>
      </c>
      <c r="AB14" s="326" t="s">
        <v>93</v>
      </c>
      <c r="AC14" s="326" t="s">
        <v>94</v>
      </c>
      <c r="AD14" s="326" t="s">
        <v>45</v>
      </c>
    </row>
    <row r="15" spans="1:33" ht="20.149999999999999" customHeight="1" x14ac:dyDescent="0.35">
      <c r="A15" s="327">
        <v>1</v>
      </c>
      <c r="B15" s="328" t="str">
        <f>IF(RESUMEN!B9="","",RESUMEN!B9)</f>
        <v/>
      </c>
      <c r="C15" s="329" t="str">
        <f>IF(RESUMEN!C9="","",RESUMEN!C9)</f>
        <v/>
      </c>
      <c r="D15" s="328" t="str">
        <f>IF(RESUMEN!D9="","",RESUMEN!D9)</f>
        <v/>
      </c>
      <c r="E15" s="330"/>
      <c r="F15" s="331">
        <f>IF(G15&gt;E15, "error",E15-G15)</f>
        <v>0</v>
      </c>
      <c r="G15" s="330"/>
      <c r="H15" s="330"/>
      <c r="I15" s="332">
        <f>IF(H15=$R$2,'SS-SMI'!$H$22,IF(H15=$S$2,'SS-SMI'!$I$22,IF(H15=$T$2,'SS-SMI'!$J$22,0)))</f>
        <v>0</v>
      </c>
      <c r="J15" s="332">
        <f>SUM(I15*E15)</f>
        <v>0</v>
      </c>
      <c r="K15" s="332">
        <f t="shared" ref="K15:K83" si="0">SUM(J15*14/12)</f>
        <v>0</v>
      </c>
      <c r="L15" s="333"/>
      <c r="M15" s="333"/>
      <c r="N15" s="333"/>
      <c r="O15" s="332">
        <f t="shared" ref="O15:O46" si="1">SUM(L15)</f>
        <v>0</v>
      </c>
      <c r="P15" s="332">
        <f t="shared" ref="P15:P46" si="2">SUM(O15-N15)</f>
        <v>0</v>
      </c>
      <c r="Q15" s="332">
        <f>IF(E15="",0,IF(H15=$R$2,$R$10*F15/E15,IF(H15=$S$2,$S$10*F15/E15,IF(H15=$T$2,$T$10*F15/E15,0))))</f>
        <v>0</v>
      </c>
      <c r="R15" s="334">
        <f>IF(E15="",0,IF(H15=$R$2,$R$10*G15/E15,IF(H15=$S$2,$S$10*G15/E15,IF(H15=$T$2,$T$10*G15/E15,0))))</f>
        <v>0</v>
      </c>
      <c r="S15" s="335">
        <v>0</v>
      </c>
      <c r="T15" s="335">
        <v>0</v>
      </c>
      <c r="U15" s="335"/>
      <c r="V15" s="336">
        <f t="shared" ref="V15:V83" si="3">SUM(O15+Q15+R15-S15-T15)</f>
        <v>0</v>
      </c>
      <c r="W15" s="336">
        <f>P15+Q15+R15-S15-T15</f>
        <v>0</v>
      </c>
      <c r="X15" s="333"/>
      <c r="Y15" s="337">
        <f>IF(X15&lt;&gt;0,SUM((P15-S15-T15+R15+Q15)+X15),W15)</f>
        <v>0</v>
      </c>
      <c r="Z15" s="338"/>
      <c r="AA15" s="339"/>
      <c r="AB15" s="340"/>
      <c r="AC15" s="339"/>
      <c r="AD15" s="341">
        <f>IF((Y15&gt;V15),0,(V15-Y15))</f>
        <v>0</v>
      </c>
      <c r="AG15" s="55" t="s">
        <v>95</v>
      </c>
    </row>
    <row r="16" spans="1:33" ht="20.149999999999999" customHeight="1" x14ac:dyDescent="0.35">
      <c r="A16" s="327">
        <f>SUM(A15+1)</f>
        <v>2</v>
      </c>
      <c r="B16" s="328" t="str">
        <f>IF(RESUMEN!B10="","",RESUMEN!B10)</f>
        <v/>
      </c>
      <c r="C16" s="329" t="str">
        <f>IF(RESUMEN!C10="","",RESUMEN!C10)</f>
        <v/>
      </c>
      <c r="D16" s="328" t="str">
        <f>IF(RESUMEN!D10="","",RESUMEN!D10)</f>
        <v/>
      </c>
      <c r="E16" s="330"/>
      <c r="F16" s="331">
        <f t="shared" ref="F16:F83" si="4">IF(G16&gt;E16, "error",E16-G16)</f>
        <v>0</v>
      </c>
      <c r="G16" s="330"/>
      <c r="H16" s="330"/>
      <c r="I16" s="332">
        <f>IF(H16=$R$2,'SS-SMI'!$H$22,IF(H16=$S$2,'SS-SMI'!$I$22,IF(H16=$T$2,'SS-SMI'!$J$22,0)))</f>
        <v>0</v>
      </c>
      <c r="J16" s="332">
        <f t="shared" ref="J16:J83" si="5">SUM(I16*E16)</f>
        <v>0</v>
      </c>
      <c r="K16" s="332">
        <f t="shared" si="0"/>
        <v>0</v>
      </c>
      <c r="L16" s="333"/>
      <c r="M16" s="333"/>
      <c r="N16" s="333"/>
      <c r="O16" s="332">
        <f t="shared" si="1"/>
        <v>0</v>
      </c>
      <c r="P16" s="332">
        <f t="shared" si="2"/>
        <v>0</v>
      </c>
      <c r="Q16" s="332">
        <f t="shared" ref="Q16:Q83" si="6">IF(E16="",0,IF(H16=$R$2,$R$10*F16/E16,IF(H16=$S$2,$S$10*F16/E16,IF(H16=$T$2,$T$10*F16/E16,0))))</f>
        <v>0</v>
      </c>
      <c r="R16" s="334">
        <f t="shared" ref="R16:R83" si="7">IF(E16="",0,IF(H16=$R$2,$R$10*G16/E16,IF(H16=$S$2,$S$10*G16/E16,IF(H16=$T$2,$T$10*G16/E16,0))))</f>
        <v>0</v>
      </c>
      <c r="S16" s="335">
        <v>0</v>
      </c>
      <c r="T16" s="335">
        <v>0</v>
      </c>
      <c r="U16" s="335"/>
      <c r="V16" s="336">
        <f t="shared" si="3"/>
        <v>0</v>
      </c>
      <c r="W16" s="336">
        <f t="shared" ref="W16:W83" si="8">P16+Q16+R16-S16-T16</f>
        <v>0</v>
      </c>
      <c r="X16" s="333"/>
      <c r="Y16" s="337">
        <f t="shared" ref="Y16:Y83" si="9">IF(X16&lt;&gt;0,SUM((P16-S16-T16+R16+Q16)+X16),W16)</f>
        <v>0</v>
      </c>
      <c r="Z16" s="338"/>
      <c r="AA16" s="339"/>
      <c r="AB16" s="340"/>
      <c r="AC16" s="339"/>
      <c r="AD16" s="341">
        <f t="shared" ref="AD16:AD83" si="10">IF((Y16&gt;V16),0,(V16-Y16))</f>
        <v>0</v>
      </c>
      <c r="AG16" s="55" t="s">
        <v>96</v>
      </c>
    </row>
    <row r="17" spans="1:33" ht="20.149999999999999" customHeight="1" x14ac:dyDescent="0.35">
      <c r="A17" s="327">
        <f t="shared" ref="A17:A83" si="11">SUM(A16+1)</f>
        <v>3</v>
      </c>
      <c r="B17" s="328" t="str">
        <f>IF(RESUMEN!B11="","",RESUMEN!B11)</f>
        <v/>
      </c>
      <c r="C17" s="329" t="str">
        <f>IF(RESUMEN!C11="","",RESUMEN!C11)</f>
        <v/>
      </c>
      <c r="D17" s="328" t="str">
        <f>IF(RESUMEN!D11="","",RESUMEN!D11)</f>
        <v/>
      </c>
      <c r="E17" s="330"/>
      <c r="F17" s="331">
        <f t="shared" si="4"/>
        <v>0</v>
      </c>
      <c r="G17" s="330"/>
      <c r="H17" s="330"/>
      <c r="I17" s="332">
        <f>IF(H17=$R$2,'SS-SMI'!$H$22,IF(H17=$S$2,'SS-SMI'!$I$22,IF(H17=$T$2,'SS-SMI'!$J$22,0)))</f>
        <v>0</v>
      </c>
      <c r="J17" s="332">
        <f t="shared" si="5"/>
        <v>0</v>
      </c>
      <c r="K17" s="332">
        <f t="shared" si="0"/>
        <v>0</v>
      </c>
      <c r="L17" s="333"/>
      <c r="M17" s="333"/>
      <c r="N17" s="333"/>
      <c r="O17" s="332">
        <f t="shared" si="1"/>
        <v>0</v>
      </c>
      <c r="P17" s="332">
        <f t="shared" si="2"/>
        <v>0</v>
      </c>
      <c r="Q17" s="332">
        <f t="shared" si="6"/>
        <v>0</v>
      </c>
      <c r="R17" s="334">
        <f t="shared" si="7"/>
        <v>0</v>
      </c>
      <c r="S17" s="335">
        <v>0</v>
      </c>
      <c r="T17" s="335">
        <v>0</v>
      </c>
      <c r="U17" s="335"/>
      <c r="V17" s="336">
        <f t="shared" si="3"/>
        <v>0</v>
      </c>
      <c r="W17" s="336">
        <f t="shared" si="8"/>
        <v>0</v>
      </c>
      <c r="X17" s="333"/>
      <c r="Y17" s="337">
        <f t="shared" si="9"/>
        <v>0</v>
      </c>
      <c r="Z17" s="338"/>
      <c r="AA17" s="339"/>
      <c r="AB17" s="340"/>
      <c r="AC17" s="339"/>
      <c r="AD17" s="341">
        <f t="shared" si="10"/>
        <v>0</v>
      </c>
      <c r="AG17" s="55" t="s">
        <v>97</v>
      </c>
    </row>
    <row r="18" spans="1:33" ht="20.149999999999999" customHeight="1" x14ac:dyDescent="0.35">
      <c r="A18" s="327">
        <f t="shared" si="11"/>
        <v>4</v>
      </c>
      <c r="B18" s="328" t="str">
        <f>IF(RESUMEN!B12="","",RESUMEN!B12)</f>
        <v/>
      </c>
      <c r="C18" s="329" t="str">
        <f>IF(RESUMEN!C12="","",RESUMEN!C12)</f>
        <v/>
      </c>
      <c r="D18" s="328" t="str">
        <f>IF(RESUMEN!D12="","",RESUMEN!D12)</f>
        <v/>
      </c>
      <c r="E18" s="330"/>
      <c r="F18" s="331">
        <f t="shared" si="4"/>
        <v>0</v>
      </c>
      <c r="G18" s="330"/>
      <c r="H18" s="330"/>
      <c r="I18" s="332">
        <f>IF(H18=$R$2,'SS-SMI'!$H$22,IF(H18=$S$2,'SS-SMI'!$I$22,IF(H18=$T$2,'SS-SMI'!$J$22,0)))</f>
        <v>0</v>
      </c>
      <c r="J18" s="332">
        <f t="shared" si="5"/>
        <v>0</v>
      </c>
      <c r="K18" s="332">
        <f t="shared" si="0"/>
        <v>0</v>
      </c>
      <c r="L18" s="333"/>
      <c r="M18" s="333"/>
      <c r="N18" s="333"/>
      <c r="O18" s="332">
        <f t="shared" si="1"/>
        <v>0</v>
      </c>
      <c r="P18" s="332">
        <f t="shared" si="2"/>
        <v>0</v>
      </c>
      <c r="Q18" s="332">
        <f t="shared" si="6"/>
        <v>0</v>
      </c>
      <c r="R18" s="334">
        <f t="shared" si="7"/>
        <v>0</v>
      </c>
      <c r="S18" s="335">
        <v>0</v>
      </c>
      <c r="T18" s="335">
        <v>0</v>
      </c>
      <c r="U18" s="335"/>
      <c r="V18" s="336">
        <f t="shared" si="3"/>
        <v>0</v>
      </c>
      <c r="W18" s="336">
        <f t="shared" si="8"/>
        <v>0</v>
      </c>
      <c r="X18" s="333"/>
      <c r="Y18" s="337">
        <f t="shared" si="9"/>
        <v>0</v>
      </c>
      <c r="Z18" s="338"/>
      <c r="AA18" s="339"/>
      <c r="AB18" s="340"/>
      <c r="AC18" s="339"/>
      <c r="AD18" s="341">
        <f t="shared" si="10"/>
        <v>0</v>
      </c>
    </row>
    <row r="19" spans="1:33" ht="20.149999999999999" customHeight="1" x14ac:dyDescent="0.35">
      <c r="A19" s="327">
        <f t="shared" si="11"/>
        <v>5</v>
      </c>
      <c r="B19" s="328" t="str">
        <f>IF(RESUMEN!B13="","",RESUMEN!B13)</f>
        <v/>
      </c>
      <c r="C19" s="329" t="str">
        <f>IF(RESUMEN!C13="","",RESUMEN!C13)</f>
        <v/>
      </c>
      <c r="D19" s="328" t="str">
        <f>IF(RESUMEN!D13="","",RESUMEN!D13)</f>
        <v/>
      </c>
      <c r="E19" s="330"/>
      <c r="F19" s="331">
        <f t="shared" si="4"/>
        <v>0</v>
      </c>
      <c r="G19" s="330"/>
      <c r="H19" s="330"/>
      <c r="I19" s="332">
        <f>IF(H19=$R$2,'SS-SMI'!$H$22,IF(H19=$S$2,'SS-SMI'!$I$22,IF(H19=$T$2,'SS-SMI'!$J$22,0)))</f>
        <v>0</v>
      </c>
      <c r="J19" s="332">
        <f t="shared" si="5"/>
        <v>0</v>
      </c>
      <c r="K19" s="332">
        <f t="shared" si="0"/>
        <v>0</v>
      </c>
      <c r="L19" s="333"/>
      <c r="M19" s="333"/>
      <c r="N19" s="333"/>
      <c r="O19" s="332">
        <f t="shared" si="1"/>
        <v>0</v>
      </c>
      <c r="P19" s="332">
        <f t="shared" si="2"/>
        <v>0</v>
      </c>
      <c r="Q19" s="332">
        <f t="shared" si="6"/>
        <v>0</v>
      </c>
      <c r="R19" s="334">
        <f t="shared" si="7"/>
        <v>0</v>
      </c>
      <c r="S19" s="335">
        <v>0</v>
      </c>
      <c r="T19" s="335">
        <v>0</v>
      </c>
      <c r="U19" s="335"/>
      <c r="V19" s="336">
        <f t="shared" si="3"/>
        <v>0</v>
      </c>
      <c r="W19" s="336">
        <f t="shared" si="8"/>
        <v>0</v>
      </c>
      <c r="X19" s="333"/>
      <c r="Y19" s="337">
        <f t="shared" si="9"/>
        <v>0</v>
      </c>
      <c r="Z19" s="338"/>
      <c r="AA19" s="339"/>
      <c r="AB19" s="340"/>
      <c r="AC19" s="339"/>
      <c r="AD19" s="341">
        <f t="shared" si="10"/>
        <v>0</v>
      </c>
    </row>
    <row r="20" spans="1:33" ht="20.149999999999999" customHeight="1" x14ac:dyDescent="0.35">
      <c r="A20" s="327">
        <f t="shared" si="11"/>
        <v>6</v>
      </c>
      <c r="B20" s="328" t="str">
        <f>IF(RESUMEN!B14="","",RESUMEN!B14)</f>
        <v/>
      </c>
      <c r="C20" s="329" t="str">
        <f>IF(RESUMEN!C14="","",RESUMEN!C14)</f>
        <v/>
      </c>
      <c r="D20" s="328" t="str">
        <f>IF(RESUMEN!D14="","",RESUMEN!D14)</f>
        <v/>
      </c>
      <c r="E20" s="330"/>
      <c r="F20" s="331">
        <f t="shared" si="4"/>
        <v>0</v>
      </c>
      <c r="G20" s="330"/>
      <c r="H20" s="330"/>
      <c r="I20" s="332">
        <f>IF(H20=$R$2,'SS-SMI'!$H$22,IF(H20=$S$2,'SS-SMI'!$I$22,IF(H20=$T$2,'SS-SMI'!$J$22,0)))</f>
        <v>0</v>
      </c>
      <c r="J20" s="332">
        <f t="shared" si="5"/>
        <v>0</v>
      </c>
      <c r="K20" s="332">
        <f t="shared" si="0"/>
        <v>0</v>
      </c>
      <c r="L20" s="333"/>
      <c r="M20" s="333"/>
      <c r="N20" s="333"/>
      <c r="O20" s="332">
        <f t="shared" si="1"/>
        <v>0</v>
      </c>
      <c r="P20" s="332">
        <f t="shared" si="2"/>
        <v>0</v>
      </c>
      <c r="Q20" s="332">
        <f t="shared" si="6"/>
        <v>0</v>
      </c>
      <c r="R20" s="334">
        <f t="shared" si="7"/>
        <v>0</v>
      </c>
      <c r="S20" s="335">
        <v>0</v>
      </c>
      <c r="T20" s="335">
        <v>0</v>
      </c>
      <c r="U20" s="335"/>
      <c r="V20" s="336">
        <f t="shared" si="3"/>
        <v>0</v>
      </c>
      <c r="W20" s="336">
        <f t="shared" si="8"/>
        <v>0</v>
      </c>
      <c r="X20" s="333"/>
      <c r="Y20" s="337">
        <f t="shared" si="9"/>
        <v>0</v>
      </c>
      <c r="Z20" s="338"/>
      <c r="AA20" s="339"/>
      <c r="AB20" s="340"/>
      <c r="AC20" s="339"/>
      <c r="AD20" s="341">
        <f t="shared" si="10"/>
        <v>0</v>
      </c>
    </row>
    <row r="21" spans="1:33" ht="20.149999999999999" customHeight="1" x14ac:dyDescent="0.35">
      <c r="A21" s="327">
        <f t="shared" si="11"/>
        <v>7</v>
      </c>
      <c r="B21" s="328" t="str">
        <f>IF(RESUMEN!B15="","",RESUMEN!B15)</f>
        <v/>
      </c>
      <c r="C21" s="329" t="str">
        <f>IF(RESUMEN!C15="","",RESUMEN!C15)</f>
        <v/>
      </c>
      <c r="D21" s="328" t="str">
        <f>IF(RESUMEN!D15="","",RESUMEN!D15)</f>
        <v/>
      </c>
      <c r="E21" s="330"/>
      <c r="F21" s="331">
        <f t="shared" si="4"/>
        <v>0</v>
      </c>
      <c r="G21" s="330"/>
      <c r="H21" s="330"/>
      <c r="I21" s="332">
        <f>IF(H21=$R$2,'SS-SMI'!$H$22,IF(H21=$S$2,'SS-SMI'!$I$22,IF(H21=$T$2,'SS-SMI'!$J$22,0)))</f>
        <v>0</v>
      </c>
      <c r="J21" s="332">
        <f t="shared" si="5"/>
        <v>0</v>
      </c>
      <c r="K21" s="332">
        <f t="shared" si="0"/>
        <v>0</v>
      </c>
      <c r="L21" s="333"/>
      <c r="M21" s="333"/>
      <c r="N21" s="333"/>
      <c r="O21" s="332">
        <f t="shared" si="1"/>
        <v>0</v>
      </c>
      <c r="P21" s="332">
        <f t="shared" si="2"/>
        <v>0</v>
      </c>
      <c r="Q21" s="332">
        <f t="shared" si="6"/>
        <v>0</v>
      </c>
      <c r="R21" s="334">
        <f t="shared" si="7"/>
        <v>0</v>
      </c>
      <c r="S21" s="335">
        <v>0</v>
      </c>
      <c r="T21" s="335">
        <v>0</v>
      </c>
      <c r="U21" s="335"/>
      <c r="V21" s="336">
        <f t="shared" si="3"/>
        <v>0</v>
      </c>
      <c r="W21" s="336">
        <f t="shared" si="8"/>
        <v>0</v>
      </c>
      <c r="X21" s="333"/>
      <c r="Y21" s="337">
        <f t="shared" si="9"/>
        <v>0</v>
      </c>
      <c r="Z21" s="338"/>
      <c r="AA21" s="339"/>
      <c r="AB21" s="340"/>
      <c r="AC21" s="339"/>
      <c r="AD21" s="341">
        <f t="shared" si="10"/>
        <v>0</v>
      </c>
    </row>
    <row r="22" spans="1:33" ht="20.149999999999999" customHeight="1" x14ac:dyDescent="0.35">
      <c r="A22" s="327">
        <f t="shared" si="11"/>
        <v>8</v>
      </c>
      <c r="B22" s="328" t="str">
        <f>IF(RESUMEN!B16="","",RESUMEN!B16)</f>
        <v/>
      </c>
      <c r="C22" s="329" t="str">
        <f>IF(RESUMEN!C16="","",RESUMEN!C16)</f>
        <v/>
      </c>
      <c r="D22" s="328" t="str">
        <f>IF(RESUMEN!D16="","",RESUMEN!D16)</f>
        <v/>
      </c>
      <c r="E22" s="330"/>
      <c r="F22" s="331">
        <f t="shared" si="4"/>
        <v>0</v>
      </c>
      <c r="G22" s="330"/>
      <c r="H22" s="330"/>
      <c r="I22" s="332">
        <f>IF(H22=$R$2,'SS-SMI'!$H$22,IF(H22=$S$2,'SS-SMI'!$I$22,IF(H22=$T$2,'SS-SMI'!$J$22,0)))</f>
        <v>0</v>
      </c>
      <c r="J22" s="332">
        <f t="shared" si="5"/>
        <v>0</v>
      </c>
      <c r="K22" s="332">
        <f t="shared" si="0"/>
        <v>0</v>
      </c>
      <c r="L22" s="333"/>
      <c r="M22" s="333"/>
      <c r="N22" s="333"/>
      <c r="O22" s="332">
        <f t="shared" si="1"/>
        <v>0</v>
      </c>
      <c r="P22" s="332">
        <f t="shared" si="2"/>
        <v>0</v>
      </c>
      <c r="Q22" s="332">
        <f t="shared" si="6"/>
        <v>0</v>
      </c>
      <c r="R22" s="334">
        <f t="shared" si="7"/>
        <v>0</v>
      </c>
      <c r="S22" s="335">
        <v>0</v>
      </c>
      <c r="T22" s="335">
        <v>0</v>
      </c>
      <c r="U22" s="335"/>
      <c r="V22" s="336">
        <f t="shared" si="3"/>
        <v>0</v>
      </c>
      <c r="W22" s="336">
        <f t="shared" si="8"/>
        <v>0</v>
      </c>
      <c r="X22" s="333"/>
      <c r="Y22" s="337">
        <f t="shared" si="9"/>
        <v>0</v>
      </c>
      <c r="Z22" s="338"/>
      <c r="AA22" s="339"/>
      <c r="AB22" s="340"/>
      <c r="AC22" s="339"/>
      <c r="AD22" s="341">
        <f t="shared" si="10"/>
        <v>0</v>
      </c>
    </row>
    <row r="23" spans="1:33" ht="20.149999999999999" customHeight="1" x14ac:dyDescent="0.35">
      <c r="A23" s="327">
        <f t="shared" si="11"/>
        <v>9</v>
      </c>
      <c r="B23" s="328" t="str">
        <f>IF(RESUMEN!B17="","",RESUMEN!B17)</f>
        <v/>
      </c>
      <c r="C23" s="329" t="str">
        <f>IF(RESUMEN!C17="","",RESUMEN!C17)</f>
        <v/>
      </c>
      <c r="D23" s="328" t="str">
        <f>IF(RESUMEN!D17="","",RESUMEN!D17)</f>
        <v/>
      </c>
      <c r="E23" s="330"/>
      <c r="F23" s="331">
        <f t="shared" si="4"/>
        <v>0</v>
      </c>
      <c r="G23" s="330"/>
      <c r="H23" s="330"/>
      <c r="I23" s="332">
        <f>IF(H23=$R$2,'SS-SMI'!$H$22,IF(H23=$S$2,'SS-SMI'!$I$22,IF(H23=$T$2,'SS-SMI'!$J$22,0)))</f>
        <v>0</v>
      </c>
      <c r="J23" s="332">
        <f t="shared" si="5"/>
        <v>0</v>
      </c>
      <c r="K23" s="332">
        <f t="shared" si="0"/>
        <v>0</v>
      </c>
      <c r="L23" s="333"/>
      <c r="M23" s="333"/>
      <c r="N23" s="333"/>
      <c r="O23" s="332">
        <f t="shared" si="1"/>
        <v>0</v>
      </c>
      <c r="P23" s="332">
        <f t="shared" si="2"/>
        <v>0</v>
      </c>
      <c r="Q23" s="332">
        <f t="shared" si="6"/>
        <v>0</v>
      </c>
      <c r="R23" s="334">
        <f t="shared" si="7"/>
        <v>0</v>
      </c>
      <c r="S23" s="335">
        <v>0</v>
      </c>
      <c r="T23" s="335">
        <v>0</v>
      </c>
      <c r="U23" s="335"/>
      <c r="V23" s="336">
        <f t="shared" si="3"/>
        <v>0</v>
      </c>
      <c r="W23" s="336">
        <f t="shared" si="8"/>
        <v>0</v>
      </c>
      <c r="X23" s="333"/>
      <c r="Y23" s="337">
        <f t="shared" si="9"/>
        <v>0</v>
      </c>
      <c r="Z23" s="338"/>
      <c r="AA23" s="339"/>
      <c r="AB23" s="340"/>
      <c r="AC23" s="339"/>
      <c r="AD23" s="341">
        <f t="shared" si="10"/>
        <v>0</v>
      </c>
    </row>
    <row r="24" spans="1:33" ht="20.149999999999999" customHeight="1" x14ac:dyDescent="0.35">
      <c r="A24" s="327">
        <f t="shared" si="11"/>
        <v>10</v>
      </c>
      <c r="B24" s="328" t="str">
        <f>IF(RESUMEN!B18="","",RESUMEN!B18)</f>
        <v/>
      </c>
      <c r="C24" s="329" t="str">
        <f>IF(RESUMEN!C18="","",RESUMEN!C18)</f>
        <v/>
      </c>
      <c r="D24" s="328" t="str">
        <f>IF(RESUMEN!D18="","",RESUMEN!D18)</f>
        <v/>
      </c>
      <c r="E24" s="330"/>
      <c r="F24" s="331">
        <f t="shared" si="4"/>
        <v>0</v>
      </c>
      <c r="G24" s="330"/>
      <c r="H24" s="330"/>
      <c r="I24" s="332">
        <f>IF(H24=$R$2,'SS-SMI'!$H$22,IF(H24=$S$2,'SS-SMI'!$I$22,IF(H24=$T$2,'SS-SMI'!$J$22,0)))</f>
        <v>0</v>
      </c>
      <c r="J24" s="332">
        <f t="shared" si="5"/>
        <v>0</v>
      </c>
      <c r="K24" s="332">
        <f t="shared" si="0"/>
        <v>0</v>
      </c>
      <c r="L24" s="333"/>
      <c r="M24" s="333"/>
      <c r="N24" s="333"/>
      <c r="O24" s="332">
        <f t="shared" si="1"/>
        <v>0</v>
      </c>
      <c r="P24" s="332">
        <f t="shared" si="2"/>
        <v>0</v>
      </c>
      <c r="Q24" s="332">
        <f t="shared" si="6"/>
        <v>0</v>
      </c>
      <c r="R24" s="334">
        <f t="shared" si="7"/>
        <v>0</v>
      </c>
      <c r="S24" s="335">
        <v>0</v>
      </c>
      <c r="T24" s="335">
        <v>0</v>
      </c>
      <c r="U24" s="335"/>
      <c r="V24" s="336">
        <f t="shared" si="3"/>
        <v>0</v>
      </c>
      <c r="W24" s="336">
        <f t="shared" si="8"/>
        <v>0</v>
      </c>
      <c r="X24" s="333"/>
      <c r="Y24" s="337">
        <f t="shared" si="9"/>
        <v>0</v>
      </c>
      <c r="Z24" s="338"/>
      <c r="AA24" s="339"/>
      <c r="AB24" s="340"/>
      <c r="AC24" s="339"/>
      <c r="AD24" s="341">
        <f t="shared" si="10"/>
        <v>0</v>
      </c>
    </row>
    <row r="25" spans="1:33" ht="20.149999999999999" customHeight="1" x14ac:dyDescent="0.35">
      <c r="A25" s="327">
        <f t="shared" si="11"/>
        <v>11</v>
      </c>
      <c r="B25" s="328" t="str">
        <f>IF(RESUMEN!B19="","",RESUMEN!B19)</f>
        <v/>
      </c>
      <c r="C25" s="329" t="str">
        <f>IF(RESUMEN!C19="","",RESUMEN!C19)</f>
        <v/>
      </c>
      <c r="D25" s="328" t="str">
        <f>IF(RESUMEN!D19="","",RESUMEN!D19)</f>
        <v/>
      </c>
      <c r="E25" s="330"/>
      <c r="F25" s="331">
        <f t="shared" si="4"/>
        <v>0</v>
      </c>
      <c r="G25" s="330"/>
      <c r="H25" s="330"/>
      <c r="I25" s="332">
        <f>IF(H25=$R$2,'SS-SMI'!$H$22,IF(H25=$S$2,'SS-SMI'!$I$22,IF(H25=$T$2,'SS-SMI'!$J$22,0)))</f>
        <v>0</v>
      </c>
      <c r="J25" s="332">
        <f t="shared" si="5"/>
        <v>0</v>
      </c>
      <c r="K25" s="332">
        <f t="shared" si="0"/>
        <v>0</v>
      </c>
      <c r="L25" s="333"/>
      <c r="M25" s="333"/>
      <c r="N25" s="333"/>
      <c r="O25" s="332">
        <f t="shared" si="1"/>
        <v>0</v>
      </c>
      <c r="P25" s="332">
        <f t="shared" si="2"/>
        <v>0</v>
      </c>
      <c r="Q25" s="332">
        <f t="shared" si="6"/>
        <v>0</v>
      </c>
      <c r="R25" s="334">
        <f t="shared" si="7"/>
        <v>0</v>
      </c>
      <c r="S25" s="335">
        <v>0</v>
      </c>
      <c r="T25" s="335">
        <v>0</v>
      </c>
      <c r="U25" s="335"/>
      <c r="V25" s="336">
        <f t="shared" si="3"/>
        <v>0</v>
      </c>
      <c r="W25" s="336">
        <f t="shared" si="8"/>
        <v>0</v>
      </c>
      <c r="X25" s="333"/>
      <c r="Y25" s="337">
        <f t="shared" si="9"/>
        <v>0</v>
      </c>
      <c r="Z25" s="338"/>
      <c r="AA25" s="339"/>
      <c r="AB25" s="340"/>
      <c r="AC25" s="339"/>
      <c r="AD25" s="341">
        <f t="shared" si="10"/>
        <v>0</v>
      </c>
    </row>
    <row r="26" spans="1:33" ht="20.149999999999999" customHeight="1" x14ac:dyDescent="0.35">
      <c r="A26" s="327">
        <f t="shared" si="11"/>
        <v>12</v>
      </c>
      <c r="B26" s="328" t="str">
        <f>IF(RESUMEN!B20="","",RESUMEN!B20)</f>
        <v/>
      </c>
      <c r="C26" s="329" t="str">
        <f>IF(RESUMEN!C20="","",RESUMEN!C20)</f>
        <v/>
      </c>
      <c r="D26" s="328" t="str">
        <f>IF(RESUMEN!D20="","",RESUMEN!D20)</f>
        <v/>
      </c>
      <c r="E26" s="330"/>
      <c r="F26" s="331">
        <f t="shared" si="4"/>
        <v>0</v>
      </c>
      <c r="G26" s="330"/>
      <c r="H26" s="330"/>
      <c r="I26" s="332">
        <f>IF(H26=$R$2,'SS-SMI'!$H$22,IF(H26=$S$2,'SS-SMI'!$I$22,IF(H26=$T$2,'SS-SMI'!$J$22,0)))</f>
        <v>0</v>
      </c>
      <c r="J26" s="332">
        <f t="shared" si="5"/>
        <v>0</v>
      </c>
      <c r="K26" s="332">
        <f t="shared" si="0"/>
        <v>0</v>
      </c>
      <c r="L26" s="333"/>
      <c r="M26" s="333"/>
      <c r="N26" s="333"/>
      <c r="O26" s="332">
        <f t="shared" si="1"/>
        <v>0</v>
      </c>
      <c r="P26" s="332">
        <f t="shared" si="2"/>
        <v>0</v>
      </c>
      <c r="Q26" s="332">
        <f t="shared" si="6"/>
        <v>0</v>
      </c>
      <c r="R26" s="334">
        <f t="shared" si="7"/>
        <v>0</v>
      </c>
      <c r="S26" s="335">
        <v>0</v>
      </c>
      <c r="T26" s="335">
        <v>0</v>
      </c>
      <c r="U26" s="335"/>
      <c r="V26" s="336">
        <f t="shared" si="3"/>
        <v>0</v>
      </c>
      <c r="W26" s="336">
        <f t="shared" si="8"/>
        <v>0</v>
      </c>
      <c r="X26" s="333"/>
      <c r="Y26" s="337">
        <f t="shared" si="9"/>
        <v>0</v>
      </c>
      <c r="Z26" s="338"/>
      <c r="AA26" s="339"/>
      <c r="AB26" s="340"/>
      <c r="AC26" s="339"/>
      <c r="AD26" s="341">
        <f t="shared" si="10"/>
        <v>0</v>
      </c>
    </row>
    <row r="27" spans="1:33" ht="20.149999999999999" customHeight="1" x14ac:dyDescent="0.35">
      <c r="A27" s="327">
        <f t="shared" si="11"/>
        <v>13</v>
      </c>
      <c r="B27" s="328" t="str">
        <f>IF(RESUMEN!B21="","",RESUMEN!B21)</f>
        <v/>
      </c>
      <c r="C27" s="329" t="str">
        <f>IF(RESUMEN!C21="","",RESUMEN!C21)</f>
        <v/>
      </c>
      <c r="D27" s="328" t="str">
        <f>IF(RESUMEN!D21="","",RESUMEN!D21)</f>
        <v/>
      </c>
      <c r="E27" s="330"/>
      <c r="F27" s="331">
        <f t="shared" si="4"/>
        <v>0</v>
      </c>
      <c r="G27" s="330"/>
      <c r="H27" s="330"/>
      <c r="I27" s="332">
        <f>IF(H27=$R$2,'SS-SMI'!$H$22,IF(H27=$S$2,'SS-SMI'!$I$22,IF(H27=$T$2,'SS-SMI'!$J$22,0)))</f>
        <v>0</v>
      </c>
      <c r="J27" s="332">
        <f t="shared" si="5"/>
        <v>0</v>
      </c>
      <c r="K27" s="332">
        <f t="shared" si="0"/>
        <v>0</v>
      </c>
      <c r="L27" s="333"/>
      <c r="M27" s="333"/>
      <c r="N27" s="333"/>
      <c r="O27" s="332">
        <f t="shared" si="1"/>
        <v>0</v>
      </c>
      <c r="P27" s="332">
        <f t="shared" si="2"/>
        <v>0</v>
      </c>
      <c r="Q27" s="332">
        <f t="shared" si="6"/>
        <v>0</v>
      </c>
      <c r="R27" s="334">
        <f t="shared" si="7"/>
        <v>0</v>
      </c>
      <c r="S27" s="335">
        <v>0</v>
      </c>
      <c r="T27" s="335">
        <v>0</v>
      </c>
      <c r="U27" s="335"/>
      <c r="V27" s="336">
        <f t="shared" si="3"/>
        <v>0</v>
      </c>
      <c r="W27" s="336">
        <f t="shared" si="8"/>
        <v>0</v>
      </c>
      <c r="X27" s="333"/>
      <c r="Y27" s="337">
        <f t="shared" si="9"/>
        <v>0</v>
      </c>
      <c r="Z27" s="338"/>
      <c r="AA27" s="339"/>
      <c r="AB27" s="340"/>
      <c r="AC27" s="339"/>
      <c r="AD27" s="341">
        <f t="shared" si="10"/>
        <v>0</v>
      </c>
    </row>
    <row r="28" spans="1:33" ht="20.149999999999999" customHeight="1" x14ac:dyDescent="0.35">
      <c r="A28" s="327">
        <f t="shared" si="11"/>
        <v>14</v>
      </c>
      <c r="B28" s="328" t="str">
        <f>IF(RESUMEN!B22="","",RESUMEN!B22)</f>
        <v/>
      </c>
      <c r="C28" s="329" t="str">
        <f>IF(RESUMEN!C22="","",RESUMEN!C22)</f>
        <v/>
      </c>
      <c r="D28" s="328" t="str">
        <f>IF(RESUMEN!D22="","",RESUMEN!D22)</f>
        <v/>
      </c>
      <c r="E28" s="330"/>
      <c r="F28" s="331">
        <f t="shared" si="4"/>
        <v>0</v>
      </c>
      <c r="G28" s="330"/>
      <c r="H28" s="330"/>
      <c r="I28" s="332">
        <f>IF(H28=$R$2,'SS-SMI'!$H$22,IF(H28=$S$2,'SS-SMI'!$I$22,IF(H28=$T$2,'SS-SMI'!$J$22,0)))</f>
        <v>0</v>
      </c>
      <c r="J28" s="332">
        <f t="shared" si="5"/>
        <v>0</v>
      </c>
      <c r="K28" s="332">
        <f t="shared" si="0"/>
        <v>0</v>
      </c>
      <c r="L28" s="333"/>
      <c r="M28" s="333"/>
      <c r="N28" s="333"/>
      <c r="O28" s="332">
        <f t="shared" si="1"/>
        <v>0</v>
      </c>
      <c r="P28" s="332">
        <f t="shared" si="2"/>
        <v>0</v>
      </c>
      <c r="Q28" s="332">
        <f t="shared" si="6"/>
        <v>0</v>
      </c>
      <c r="R28" s="334">
        <f t="shared" si="7"/>
        <v>0</v>
      </c>
      <c r="S28" s="335">
        <v>0</v>
      </c>
      <c r="T28" s="335">
        <v>0</v>
      </c>
      <c r="U28" s="335"/>
      <c r="V28" s="336">
        <f t="shared" si="3"/>
        <v>0</v>
      </c>
      <c r="W28" s="336">
        <f t="shared" si="8"/>
        <v>0</v>
      </c>
      <c r="X28" s="333"/>
      <c r="Y28" s="337">
        <f t="shared" si="9"/>
        <v>0</v>
      </c>
      <c r="Z28" s="338"/>
      <c r="AA28" s="339"/>
      <c r="AB28" s="340"/>
      <c r="AC28" s="339"/>
      <c r="AD28" s="341">
        <f t="shared" si="10"/>
        <v>0</v>
      </c>
    </row>
    <row r="29" spans="1:33" ht="20.149999999999999" customHeight="1" x14ac:dyDescent="0.35">
      <c r="A29" s="327">
        <f t="shared" si="11"/>
        <v>15</v>
      </c>
      <c r="B29" s="328" t="str">
        <f>IF(RESUMEN!B23="","",RESUMEN!B23)</f>
        <v/>
      </c>
      <c r="C29" s="329" t="str">
        <f>IF(RESUMEN!C23="","",RESUMEN!C23)</f>
        <v/>
      </c>
      <c r="D29" s="328" t="str">
        <f>IF(RESUMEN!D23="","",RESUMEN!D23)</f>
        <v/>
      </c>
      <c r="E29" s="330"/>
      <c r="F29" s="331">
        <f t="shared" si="4"/>
        <v>0</v>
      </c>
      <c r="G29" s="330"/>
      <c r="H29" s="330"/>
      <c r="I29" s="332">
        <f>IF(H29=$R$2,'SS-SMI'!$H$22,IF(H29=$S$2,'SS-SMI'!$I$22,IF(H29=$T$2,'SS-SMI'!$J$22,0)))</f>
        <v>0</v>
      </c>
      <c r="J29" s="332">
        <f t="shared" si="5"/>
        <v>0</v>
      </c>
      <c r="K29" s="332">
        <f t="shared" si="0"/>
        <v>0</v>
      </c>
      <c r="L29" s="333"/>
      <c r="M29" s="333"/>
      <c r="N29" s="333"/>
      <c r="O29" s="332">
        <f t="shared" si="1"/>
        <v>0</v>
      </c>
      <c r="P29" s="332">
        <f t="shared" si="2"/>
        <v>0</v>
      </c>
      <c r="Q29" s="332">
        <f t="shared" si="6"/>
        <v>0</v>
      </c>
      <c r="R29" s="334">
        <f t="shared" si="7"/>
        <v>0</v>
      </c>
      <c r="S29" s="335">
        <v>0</v>
      </c>
      <c r="T29" s="335">
        <v>0</v>
      </c>
      <c r="U29" s="335"/>
      <c r="V29" s="336">
        <f t="shared" si="3"/>
        <v>0</v>
      </c>
      <c r="W29" s="336">
        <f t="shared" si="8"/>
        <v>0</v>
      </c>
      <c r="X29" s="333"/>
      <c r="Y29" s="337">
        <f t="shared" si="9"/>
        <v>0</v>
      </c>
      <c r="Z29" s="338"/>
      <c r="AA29" s="339"/>
      <c r="AB29" s="340"/>
      <c r="AC29" s="339"/>
      <c r="AD29" s="341">
        <f t="shared" si="10"/>
        <v>0</v>
      </c>
    </row>
    <row r="30" spans="1:33" ht="20.149999999999999" customHeight="1" x14ac:dyDescent="0.35">
      <c r="A30" s="327">
        <f t="shared" si="11"/>
        <v>16</v>
      </c>
      <c r="B30" s="328" t="str">
        <f>IF(RESUMEN!B24="","",RESUMEN!B24)</f>
        <v/>
      </c>
      <c r="C30" s="329" t="str">
        <f>IF(RESUMEN!C24="","",RESUMEN!C24)</f>
        <v/>
      </c>
      <c r="D30" s="328" t="str">
        <f>IF(RESUMEN!D24="","",RESUMEN!D24)</f>
        <v/>
      </c>
      <c r="E30" s="330"/>
      <c r="F30" s="331">
        <f t="shared" si="4"/>
        <v>0</v>
      </c>
      <c r="G30" s="330"/>
      <c r="H30" s="330"/>
      <c r="I30" s="332">
        <f>IF(H30=$R$2,'SS-SMI'!$H$22,IF(H30=$S$2,'SS-SMI'!$I$22,IF(H30=$T$2,'SS-SMI'!$J$22,0)))</f>
        <v>0</v>
      </c>
      <c r="J30" s="332">
        <f t="shared" si="5"/>
        <v>0</v>
      </c>
      <c r="K30" s="332">
        <f t="shared" si="0"/>
        <v>0</v>
      </c>
      <c r="L30" s="333"/>
      <c r="M30" s="333"/>
      <c r="N30" s="333"/>
      <c r="O30" s="332">
        <f t="shared" si="1"/>
        <v>0</v>
      </c>
      <c r="P30" s="332">
        <f t="shared" si="2"/>
        <v>0</v>
      </c>
      <c r="Q30" s="332">
        <f t="shared" si="6"/>
        <v>0</v>
      </c>
      <c r="R30" s="334">
        <f t="shared" si="7"/>
        <v>0</v>
      </c>
      <c r="S30" s="335">
        <v>0</v>
      </c>
      <c r="T30" s="335">
        <v>0</v>
      </c>
      <c r="U30" s="335"/>
      <c r="V30" s="336">
        <f t="shared" si="3"/>
        <v>0</v>
      </c>
      <c r="W30" s="336">
        <f t="shared" si="8"/>
        <v>0</v>
      </c>
      <c r="X30" s="333"/>
      <c r="Y30" s="337">
        <f t="shared" si="9"/>
        <v>0</v>
      </c>
      <c r="Z30" s="338"/>
      <c r="AA30" s="339"/>
      <c r="AB30" s="340"/>
      <c r="AC30" s="339"/>
      <c r="AD30" s="341">
        <f t="shared" si="10"/>
        <v>0</v>
      </c>
    </row>
    <row r="31" spans="1:33" ht="20.149999999999999" customHeight="1" x14ac:dyDescent="0.35">
      <c r="A31" s="327">
        <f t="shared" si="11"/>
        <v>17</v>
      </c>
      <c r="B31" s="328" t="str">
        <f>IF(RESUMEN!B25="","",RESUMEN!B25)</f>
        <v/>
      </c>
      <c r="C31" s="329" t="str">
        <f>IF(RESUMEN!C25="","",RESUMEN!C25)</f>
        <v/>
      </c>
      <c r="D31" s="328" t="str">
        <f>IF(RESUMEN!D25="","",RESUMEN!D25)</f>
        <v/>
      </c>
      <c r="E31" s="330"/>
      <c r="F31" s="331">
        <f t="shared" si="4"/>
        <v>0</v>
      </c>
      <c r="G31" s="330"/>
      <c r="H31" s="330"/>
      <c r="I31" s="332">
        <f>IF(H31=$R$2,'SS-SMI'!$H$22,IF(H31=$S$2,'SS-SMI'!$I$22,IF(H31=$T$2,'SS-SMI'!$J$22,0)))</f>
        <v>0</v>
      </c>
      <c r="J31" s="332">
        <f t="shared" si="5"/>
        <v>0</v>
      </c>
      <c r="K31" s="332">
        <f t="shared" si="0"/>
        <v>0</v>
      </c>
      <c r="L31" s="333"/>
      <c r="M31" s="333"/>
      <c r="N31" s="333"/>
      <c r="O31" s="332">
        <f t="shared" si="1"/>
        <v>0</v>
      </c>
      <c r="P31" s="332">
        <f t="shared" si="2"/>
        <v>0</v>
      </c>
      <c r="Q31" s="332">
        <f t="shared" si="6"/>
        <v>0</v>
      </c>
      <c r="R31" s="334">
        <f t="shared" si="7"/>
        <v>0</v>
      </c>
      <c r="S31" s="335">
        <v>0</v>
      </c>
      <c r="T31" s="335">
        <v>0</v>
      </c>
      <c r="U31" s="335"/>
      <c r="V31" s="336">
        <f t="shared" si="3"/>
        <v>0</v>
      </c>
      <c r="W31" s="336">
        <f t="shared" si="8"/>
        <v>0</v>
      </c>
      <c r="X31" s="333"/>
      <c r="Y31" s="337">
        <f t="shared" si="9"/>
        <v>0</v>
      </c>
      <c r="Z31" s="338"/>
      <c r="AA31" s="339"/>
      <c r="AB31" s="340"/>
      <c r="AC31" s="339"/>
      <c r="AD31" s="341">
        <f t="shared" si="10"/>
        <v>0</v>
      </c>
    </row>
    <row r="32" spans="1:33" ht="20.149999999999999" customHeight="1" x14ac:dyDescent="0.35">
      <c r="A32" s="327">
        <f t="shared" si="11"/>
        <v>18</v>
      </c>
      <c r="B32" s="328" t="str">
        <f>IF(RESUMEN!B26="","",RESUMEN!B26)</f>
        <v/>
      </c>
      <c r="C32" s="329" t="str">
        <f>IF(RESUMEN!C26="","",RESUMEN!C26)</f>
        <v/>
      </c>
      <c r="D32" s="328" t="str">
        <f>IF(RESUMEN!D26="","",RESUMEN!D26)</f>
        <v/>
      </c>
      <c r="E32" s="330"/>
      <c r="F32" s="331">
        <f t="shared" si="4"/>
        <v>0</v>
      </c>
      <c r="G32" s="330"/>
      <c r="H32" s="330"/>
      <c r="I32" s="332">
        <f>IF(H32=$R$2,'SS-SMI'!$H$22,IF(H32=$S$2,'SS-SMI'!$I$22,IF(H32=$T$2,'SS-SMI'!$J$22,0)))</f>
        <v>0</v>
      </c>
      <c r="J32" s="332">
        <f t="shared" si="5"/>
        <v>0</v>
      </c>
      <c r="K32" s="332">
        <f t="shared" si="0"/>
        <v>0</v>
      </c>
      <c r="L32" s="333"/>
      <c r="M32" s="333"/>
      <c r="N32" s="333"/>
      <c r="O32" s="332">
        <f t="shared" si="1"/>
        <v>0</v>
      </c>
      <c r="P32" s="332">
        <f t="shared" si="2"/>
        <v>0</v>
      </c>
      <c r="Q32" s="332">
        <f t="shared" si="6"/>
        <v>0</v>
      </c>
      <c r="R32" s="334">
        <f t="shared" si="7"/>
        <v>0</v>
      </c>
      <c r="S32" s="335">
        <v>0</v>
      </c>
      <c r="T32" s="335">
        <v>0</v>
      </c>
      <c r="U32" s="335"/>
      <c r="V32" s="336">
        <f t="shared" si="3"/>
        <v>0</v>
      </c>
      <c r="W32" s="336">
        <f t="shared" si="8"/>
        <v>0</v>
      </c>
      <c r="X32" s="333"/>
      <c r="Y32" s="337">
        <f t="shared" si="9"/>
        <v>0</v>
      </c>
      <c r="Z32" s="338"/>
      <c r="AA32" s="339"/>
      <c r="AB32" s="340"/>
      <c r="AC32" s="339"/>
      <c r="AD32" s="341">
        <f t="shared" si="10"/>
        <v>0</v>
      </c>
    </row>
    <row r="33" spans="1:30" ht="20.149999999999999" customHeight="1" x14ac:dyDescent="0.35">
      <c r="A33" s="327">
        <f t="shared" si="11"/>
        <v>19</v>
      </c>
      <c r="B33" s="328" t="str">
        <f>IF(RESUMEN!B27="","",RESUMEN!B27)</f>
        <v/>
      </c>
      <c r="C33" s="329" t="str">
        <f>IF(RESUMEN!C27="","",RESUMEN!C27)</f>
        <v/>
      </c>
      <c r="D33" s="328" t="str">
        <f>IF(RESUMEN!D27="","",RESUMEN!D27)</f>
        <v/>
      </c>
      <c r="E33" s="330"/>
      <c r="F33" s="331">
        <f t="shared" si="4"/>
        <v>0</v>
      </c>
      <c r="G33" s="330"/>
      <c r="H33" s="330"/>
      <c r="I33" s="332">
        <f>IF(H33=$R$2,'SS-SMI'!$H$22,IF(H33=$S$2,'SS-SMI'!$I$22,IF(H33=$T$2,'SS-SMI'!$J$22,0)))</f>
        <v>0</v>
      </c>
      <c r="J33" s="332">
        <f t="shared" si="5"/>
        <v>0</v>
      </c>
      <c r="K33" s="332">
        <f t="shared" si="0"/>
        <v>0</v>
      </c>
      <c r="L33" s="333"/>
      <c r="M33" s="333"/>
      <c r="N33" s="333"/>
      <c r="O33" s="332">
        <f t="shared" si="1"/>
        <v>0</v>
      </c>
      <c r="P33" s="332">
        <f t="shared" si="2"/>
        <v>0</v>
      </c>
      <c r="Q33" s="332">
        <f t="shared" si="6"/>
        <v>0</v>
      </c>
      <c r="R33" s="334">
        <f t="shared" si="7"/>
        <v>0</v>
      </c>
      <c r="S33" s="335">
        <v>0</v>
      </c>
      <c r="T33" s="335">
        <v>0</v>
      </c>
      <c r="U33" s="335"/>
      <c r="V33" s="336">
        <f t="shared" si="3"/>
        <v>0</v>
      </c>
      <c r="W33" s="336">
        <f t="shared" si="8"/>
        <v>0</v>
      </c>
      <c r="X33" s="333"/>
      <c r="Y33" s="337">
        <f t="shared" si="9"/>
        <v>0</v>
      </c>
      <c r="Z33" s="338"/>
      <c r="AA33" s="339"/>
      <c r="AB33" s="340"/>
      <c r="AC33" s="339"/>
      <c r="AD33" s="341">
        <f t="shared" si="10"/>
        <v>0</v>
      </c>
    </row>
    <row r="34" spans="1:30" ht="20.149999999999999" customHeight="1" x14ac:dyDescent="0.35">
      <c r="A34" s="327">
        <f t="shared" si="11"/>
        <v>20</v>
      </c>
      <c r="B34" s="328" t="str">
        <f>IF(RESUMEN!B28="","",RESUMEN!B28)</f>
        <v/>
      </c>
      <c r="C34" s="329" t="str">
        <f>IF(RESUMEN!C28="","",RESUMEN!C28)</f>
        <v/>
      </c>
      <c r="D34" s="328" t="str">
        <f>IF(RESUMEN!D28="","",RESUMEN!D28)</f>
        <v/>
      </c>
      <c r="E34" s="330"/>
      <c r="F34" s="331">
        <f t="shared" si="4"/>
        <v>0</v>
      </c>
      <c r="G34" s="330"/>
      <c r="H34" s="330"/>
      <c r="I34" s="332">
        <f>IF(H34=$R$2,'SS-SMI'!$H$22,IF(H34=$S$2,'SS-SMI'!$I$22,IF(H34=$T$2,'SS-SMI'!$J$22,0)))</f>
        <v>0</v>
      </c>
      <c r="J34" s="332">
        <f t="shared" si="5"/>
        <v>0</v>
      </c>
      <c r="K34" s="332">
        <f t="shared" si="0"/>
        <v>0</v>
      </c>
      <c r="L34" s="333"/>
      <c r="M34" s="333"/>
      <c r="N34" s="333"/>
      <c r="O34" s="332">
        <f t="shared" si="1"/>
        <v>0</v>
      </c>
      <c r="P34" s="332">
        <f t="shared" si="2"/>
        <v>0</v>
      </c>
      <c r="Q34" s="332">
        <f t="shared" si="6"/>
        <v>0</v>
      </c>
      <c r="R34" s="334">
        <f t="shared" si="7"/>
        <v>0</v>
      </c>
      <c r="S34" s="335">
        <v>0</v>
      </c>
      <c r="T34" s="335">
        <v>0</v>
      </c>
      <c r="U34" s="335"/>
      <c r="V34" s="336">
        <f t="shared" si="3"/>
        <v>0</v>
      </c>
      <c r="W34" s="336">
        <f t="shared" si="8"/>
        <v>0</v>
      </c>
      <c r="X34" s="333"/>
      <c r="Y34" s="337">
        <f t="shared" si="9"/>
        <v>0</v>
      </c>
      <c r="Z34" s="338"/>
      <c r="AA34" s="339"/>
      <c r="AB34" s="340"/>
      <c r="AC34" s="339"/>
      <c r="AD34" s="341">
        <f t="shared" si="10"/>
        <v>0</v>
      </c>
    </row>
    <row r="35" spans="1:30" ht="20.149999999999999" customHeight="1" x14ac:dyDescent="0.35">
      <c r="A35" s="327">
        <f t="shared" si="11"/>
        <v>21</v>
      </c>
      <c r="B35" s="328" t="str">
        <f>IF(RESUMEN!B29="","",RESUMEN!B29)</f>
        <v/>
      </c>
      <c r="C35" s="329" t="str">
        <f>IF(RESUMEN!C29="","",RESUMEN!C29)</f>
        <v/>
      </c>
      <c r="D35" s="328" t="str">
        <f>IF(RESUMEN!D29="","",RESUMEN!D29)</f>
        <v/>
      </c>
      <c r="E35" s="330"/>
      <c r="F35" s="331">
        <f t="shared" si="4"/>
        <v>0</v>
      </c>
      <c r="G35" s="330"/>
      <c r="H35" s="330"/>
      <c r="I35" s="332">
        <f>IF(H35=$R$2,'SS-SMI'!$H$22,IF(H35=$S$2,'SS-SMI'!$I$22,IF(H35=$T$2,'SS-SMI'!$J$22,0)))</f>
        <v>0</v>
      </c>
      <c r="J35" s="332">
        <f t="shared" si="5"/>
        <v>0</v>
      </c>
      <c r="K35" s="332">
        <f t="shared" si="0"/>
        <v>0</v>
      </c>
      <c r="L35" s="333"/>
      <c r="M35" s="333"/>
      <c r="N35" s="333"/>
      <c r="O35" s="332">
        <f t="shared" si="1"/>
        <v>0</v>
      </c>
      <c r="P35" s="332">
        <f t="shared" si="2"/>
        <v>0</v>
      </c>
      <c r="Q35" s="332">
        <f t="shared" si="6"/>
        <v>0</v>
      </c>
      <c r="R35" s="334">
        <f t="shared" si="7"/>
        <v>0</v>
      </c>
      <c r="S35" s="335">
        <v>0</v>
      </c>
      <c r="T35" s="335">
        <v>0</v>
      </c>
      <c r="U35" s="335"/>
      <c r="V35" s="336">
        <f t="shared" si="3"/>
        <v>0</v>
      </c>
      <c r="W35" s="336">
        <f t="shared" si="8"/>
        <v>0</v>
      </c>
      <c r="X35" s="333"/>
      <c r="Y35" s="337">
        <f t="shared" si="9"/>
        <v>0</v>
      </c>
      <c r="Z35" s="338"/>
      <c r="AA35" s="339"/>
      <c r="AB35" s="340"/>
      <c r="AC35" s="339"/>
      <c r="AD35" s="341">
        <f t="shared" si="10"/>
        <v>0</v>
      </c>
    </row>
    <row r="36" spans="1:30" ht="20.149999999999999" customHeight="1" x14ac:dyDescent="0.35">
      <c r="A36" s="327">
        <f t="shared" si="11"/>
        <v>22</v>
      </c>
      <c r="B36" s="328" t="str">
        <f>IF(RESUMEN!B30="","",RESUMEN!B30)</f>
        <v/>
      </c>
      <c r="C36" s="329" t="str">
        <f>IF(RESUMEN!C30="","",RESUMEN!C30)</f>
        <v/>
      </c>
      <c r="D36" s="328" t="str">
        <f>IF(RESUMEN!D30="","",RESUMEN!D30)</f>
        <v/>
      </c>
      <c r="E36" s="330"/>
      <c r="F36" s="331">
        <f t="shared" si="4"/>
        <v>0</v>
      </c>
      <c r="G36" s="330"/>
      <c r="H36" s="330"/>
      <c r="I36" s="332">
        <f>IF(H36=$R$2,'SS-SMI'!$H$22,IF(H36=$S$2,'SS-SMI'!$I$22,IF(H36=$T$2,'SS-SMI'!$J$22,0)))</f>
        <v>0</v>
      </c>
      <c r="J36" s="332">
        <f t="shared" si="5"/>
        <v>0</v>
      </c>
      <c r="K36" s="332">
        <f t="shared" si="0"/>
        <v>0</v>
      </c>
      <c r="L36" s="333"/>
      <c r="M36" s="333"/>
      <c r="N36" s="333"/>
      <c r="O36" s="332">
        <f t="shared" si="1"/>
        <v>0</v>
      </c>
      <c r="P36" s="332">
        <f t="shared" si="2"/>
        <v>0</v>
      </c>
      <c r="Q36" s="332">
        <f t="shared" si="6"/>
        <v>0</v>
      </c>
      <c r="R36" s="334">
        <f t="shared" si="7"/>
        <v>0</v>
      </c>
      <c r="S36" s="335">
        <v>0</v>
      </c>
      <c r="T36" s="335">
        <v>0</v>
      </c>
      <c r="U36" s="335"/>
      <c r="V36" s="336">
        <f t="shared" si="3"/>
        <v>0</v>
      </c>
      <c r="W36" s="336">
        <f t="shared" si="8"/>
        <v>0</v>
      </c>
      <c r="X36" s="333"/>
      <c r="Y36" s="337">
        <f t="shared" si="9"/>
        <v>0</v>
      </c>
      <c r="Z36" s="338"/>
      <c r="AA36" s="339"/>
      <c r="AB36" s="340"/>
      <c r="AC36" s="339"/>
      <c r="AD36" s="341">
        <f t="shared" si="10"/>
        <v>0</v>
      </c>
    </row>
    <row r="37" spans="1:30" ht="20.149999999999999" customHeight="1" x14ac:dyDescent="0.35">
      <c r="A37" s="327">
        <f t="shared" si="11"/>
        <v>23</v>
      </c>
      <c r="B37" s="328" t="str">
        <f>IF(RESUMEN!B31="","",RESUMEN!B31)</f>
        <v/>
      </c>
      <c r="C37" s="329" t="str">
        <f>IF(RESUMEN!C31="","",RESUMEN!C31)</f>
        <v/>
      </c>
      <c r="D37" s="328" t="str">
        <f>IF(RESUMEN!D31="","",RESUMEN!D31)</f>
        <v/>
      </c>
      <c r="E37" s="330"/>
      <c r="F37" s="331">
        <f t="shared" si="4"/>
        <v>0</v>
      </c>
      <c r="G37" s="330"/>
      <c r="H37" s="330"/>
      <c r="I37" s="332">
        <f>IF(H37=$R$2,'SS-SMI'!$H$22,IF(H37=$S$2,'SS-SMI'!$I$22,IF(H37=$T$2,'SS-SMI'!$J$22,0)))</f>
        <v>0</v>
      </c>
      <c r="J37" s="332">
        <f t="shared" si="5"/>
        <v>0</v>
      </c>
      <c r="K37" s="332">
        <f t="shared" si="0"/>
        <v>0</v>
      </c>
      <c r="L37" s="333"/>
      <c r="M37" s="333"/>
      <c r="N37" s="333"/>
      <c r="O37" s="332">
        <f t="shared" si="1"/>
        <v>0</v>
      </c>
      <c r="P37" s="332">
        <f t="shared" si="2"/>
        <v>0</v>
      </c>
      <c r="Q37" s="332">
        <f t="shared" si="6"/>
        <v>0</v>
      </c>
      <c r="R37" s="334">
        <f t="shared" si="7"/>
        <v>0</v>
      </c>
      <c r="S37" s="335">
        <v>0</v>
      </c>
      <c r="T37" s="335">
        <v>0</v>
      </c>
      <c r="U37" s="335"/>
      <c r="V37" s="336">
        <f t="shared" si="3"/>
        <v>0</v>
      </c>
      <c r="W37" s="336">
        <f t="shared" si="8"/>
        <v>0</v>
      </c>
      <c r="X37" s="333"/>
      <c r="Y37" s="337">
        <f t="shared" si="9"/>
        <v>0</v>
      </c>
      <c r="Z37" s="338"/>
      <c r="AA37" s="339"/>
      <c r="AB37" s="340"/>
      <c r="AC37" s="339"/>
      <c r="AD37" s="341">
        <f t="shared" si="10"/>
        <v>0</v>
      </c>
    </row>
    <row r="38" spans="1:30" ht="20.149999999999999" customHeight="1" x14ac:dyDescent="0.35">
      <c r="A38" s="327">
        <f t="shared" si="11"/>
        <v>24</v>
      </c>
      <c r="B38" s="328" t="str">
        <f>IF(RESUMEN!B32="","",RESUMEN!B32)</f>
        <v/>
      </c>
      <c r="C38" s="329" t="str">
        <f>IF(RESUMEN!C32="","",RESUMEN!C32)</f>
        <v/>
      </c>
      <c r="D38" s="328" t="str">
        <f>IF(RESUMEN!D32="","",RESUMEN!D32)</f>
        <v/>
      </c>
      <c r="E38" s="330"/>
      <c r="F38" s="331">
        <f t="shared" si="4"/>
        <v>0</v>
      </c>
      <c r="G38" s="330"/>
      <c r="H38" s="330"/>
      <c r="I38" s="332">
        <f>IF(H38=$R$2,'SS-SMI'!$H$22,IF(H38=$S$2,'SS-SMI'!$I$22,IF(H38=$T$2,'SS-SMI'!$J$22,0)))</f>
        <v>0</v>
      </c>
      <c r="J38" s="332">
        <f t="shared" si="5"/>
        <v>0</v>
      </c>
      <c r="K38" s="332">
        <f t="shared" si="0"/>
        <v>0</v>
      </c>
      <c r="L38" s="333"/>
      <c r="M38" s="333"/>
      <c r="N38" s="333"/>
      <c r="O38" s="332">
        <f t="shared" si="1"/>
        <v>0</v>
      </c>
      <c r="P38" s="332">
        <f t="shared" si="2"/>
        <v>0</v>
      </c>
      <c r="Q38" s="332">
        <f t="shared" si="6"/>
        <v>0</v>
      </c>
      <c r="R38" s="334">
        <f t="shared" si="7"/>
        <v>0</v>
      </c>
      <c r="S38" s="335">
        <v>0</v>
      </c>
      <c r="T38" s="335">
        <v>0</v>
      </c>
      <c r="U38" s="335"/>
      <c r="V38" s="336">
        <f t="shared" si="3"/>
        <v>0</v>
      </c>
      <c r="W38" s="336">
        <f t="shared" si="8"/>
        <v>0</v>
      </c>
      <c r="X38" s="333"/>
      <c r="Y38" s="337">
        <f t="shared" si="9"/>
        <v>0</v>
      </c>
      <c r="Z38" s="338"/>
      <c r="AA38" s="339"/>
      <c r="AB38" s="340"/>
      <c r="AC38" s="339"/>
      <c r="AD38" s="341">
        <f t="shared" si="10"/>
        <v>0</v>
      </c>
    </row>
    <row r="39" spans="1:30" ht="20.149999999999999" customHeight="1" x14ac:dyDescent="0.35">
      <c r="A39" s="327">
        <f t="shared" si="11"/>
        <v>25</v>
      </c>
      <c r="B39" s="328" t="str">
        <f>IF(RESUMEN!B33="","",RESUMEN!B33)</f>
        <v/>
      </c>
      <c r="C39" s="329" t="str">
        <f>IF(RESUMEN!C33="","",RESUMEN!C33)</f>
        <v/>
      </c>
      <c r="D39" s="328" t="str">
        <f>IF(RESUMEN!D33="","",RESUMEN!D33)</f>
        <v/>
      </c>
      <c r="E39" s="330"/>
      <c r="F39" s="331">
        <f t="shared" si="4"/>
        <v>0</v>
      </c>
      <c r="G39" s="330"/>
      <c r="H39" s="330"/>
      <c r="I39" s="332">
        <f>IF(H39=$R$2,'SS-SMI'!$H$22,IF(H39=$S$2,'SS-SMI'!$I$22,IF(H39=$T$2,'SS-SMI'!$J$22,0)))</f>
        <v>0</v>
      </c>
      <c r="J39" s="332">
        <f t="shared" si="5"/>
        <v>0</v>
      </c>
      <c r="K39" s="332">
        <f t="shared" si="0"/>
        <v>0</v>
      </c>
      <c r="L39" s="333"/>
      <c r="M39" s="333"/>
      <c r="N39" s="333"/>
      <c r="O39" s="332">
        <f t="shared" si="1"/>
        <v>0</v>
      </c>
      <c r="P39" s="332">
        <f t="shared" si="2"/>
        <v>0</v>
      </c>
      <c r="Q39" s="332">
        <f t="shared" si="6"/>
        <v>0</v>
      </c>
      <c r="R39" s="334">
        <f t="shared" si="7"/>
        <v>0</v>
      </c>
      <c r="S39" s="335">
        <v>0</v>
      </c>
      <c r="T39" s="335">
        <v>0</v>
      </c>
      <c r="U39" s="335"/>
      <c r="V39" s="336">
        <f t="shared" si="3"/>
        <v>0</v>
      </c>
      <c r="W39" s="336">
        <f t="shared" si="8"/>
        <v>0</v>
      </c>
      <c r="X39" s="333"/>
      <c r="Y39" s="337">
        <f t="shared" si="9"/>
        <v>0</v>
      </c>
      <c r="Z39" s="338"/>
      <c r="AA39" s="339"/>
      <c r="AB39" s="340"/>
      <c r="AC39" s="339"/>
      <c r="AD39" s="341">
        <f t="shared" si="10"/>
        <v>0</v>
      </c>
    </row>
    <row r="40" spans="1:30" ht="20.149999999999999" customHeight="1" x14ac:dyDescent="0.35">
      <c r="A40" s="327">
        <f t="shared" si="11"/>
        <v>26</v>
      </c>
      <c r="B40" s="328" t="str">
        <f>IF(RESUMEN!B34="","",RESUMEN!B34)</f>
        <v/>
      </c>
      <c r="C40" s="329" t="str">
        <f>IF(RESUMEN!C34="","",RESUMEN!C34)</f>
        <v/>
      </c>
      <c r="D40" s="328" t="str">
        <f>IF(RESUMEN!D34="","",RESUMEN!D34)</f>
        <v/>
      </c>
      <c r="E40" s="330"/>
      <c r="F40" s="331">
        <f t="shared" si="4"/>
        <v>0</v>
      </c>
      <c r="G40" s="330"/>
      <c r="H40" s="330"/>
      <c r="I40" s="332">
        <f>IF(H40=$R$2,'SS-SMI'!$H$22,IF(H40=$S$2,'SS-SMI'!$I$22,IF(H40=$T$2,'SS-SMI'!$J$22,0)))</f>
        <v>0</v>
      </c>
      <c r="J40" s="332">
        <f t="shared" si="5"/>
        <v>0</v>
      </c>
      <c r="K40" s="332">
        <f t="shared" si="0"/>
        <v>0</v>
      </c>
      <c r="L40" s="333"/>
      <c r="M40" s="333"/>
      <c r="N40" s="333"/>
      <c r="O40" s="332">
        <f t="shared" si="1"/>
        <v>0</v>
      </c>
      <c r="P40" s="332">
        <f t="shared" si="2"/>
        <v>0</v>
      </c>
      <c r="Q40" s="332">
        <f t="shared" si="6"/>
        <v>0</v>
      </c>
      <c r="R40" s="334">
        <f t="shared" si="7"/>
        <v>0</v>
      </c>
      <c r="S40" s="335">
        <v>0</v>
      </c>
      <c r="T40" s="335">
        <v>0</v>
      </c>
      <c r="U40" s="335"/>
      <c r="V40" s="336">
        <f t="shared" si="3"/>
        <v>0</v>
      </c>
      <c r="W40" s="336">
        <f t="shared" si="8"/>
        <v>0</v>
      </c>
      <c r="X40" s="333"/>
      <c r="Y40" s="337">
        <f t="shared" si="9"/>
        <v>0</v>
      </c>
      <c r="Z40" s="338"/>
      <c r="AA40" s="339"/>
      <c r="AB40" s="340"/>
      <c r="AC40" s="339"/>
      <c r="AD40" s="341">
        <f t="shared" si="10"/>
        <v>0</v>
      </c>
    </row>
    <row r="41" spans="1:30" ht="20.149999999999999" customHeight="1" x14ac:dyDescent="0.35">
      <c r="A41" s="327">
        <f t="shared" si="11"/>
        <v>27</v>
      </c>
      <c r="B41" s="328" t="str">
        <f>IF(RESUMEN!B35="","",RESUMEN!B35)</f>
        <v/>
      </c>
      <c r="C41" s="329" t="str">
        <f>IF(RESUMEN!C35="","",RESUMEN!C35)</f>
        <v/>
      </c>
      <c r="D41" s="328" t="str">
        <f>IF(RESUMEN!D35="","",RESUMEN!D35)</f>
        <v/>
      </c>
      <c r="E41" s="330"/>
      <c r="F41" s="331">
        <f t="shared" si="4"/>
        <v>0</v>
      </c>
      <c r="G41" s="330"/>
      <c r="H41" s="330"/>
      <c r="I41" s="332">
        <f>IF(H41=$R$2,'SS-SMI'!$H$22,IF(H41=$S$2,'SS-SMI'!$I$22,IF(H41=$T$2,'SS-SMI'!$J$22,0)))</f>
        <v>0</v>
      </c>
      <c r="J41" s="332">
        <f t="shared" si="5"/>
        <v>0</v>
      </c>
      <c r="K41" s="332">
        <f t="shared" si="0"/>
        <v>0</v>
      </c>
      <c r="L41" s="333"/>
      <c r="M41" s="333"/>
      <c r="N41" s="333"/>
      <c r="O41" s="332">
        <f t="shared" si="1"/>
        <v>0</v>
      </c>
      <c r="P41" s="332">
        <f t="shared" si="2"/>
        <v>0</v>
      </c>
      <c r="Q41" s="332">
        <f t="shared" si="6"/>
        <v>0</v>
      </c>
      <c r="R41" s="334">
        <f t="shared" si="7"/>
        <v>0</v>
      </c>
      <c r="S41" s="335">
        <v>0</v>
      </c>
      <c r="T41" s="335">
        <v>0</v>
      </c>
      <c r="U41" s="335"/>
      <c r="V41" s="336">
        <f t="shared" si="3"/>
        <v>0</v>
      </c>
      <c r="W41" s="336">
        <f t="shared" si="8"/>
        <v>0</v>
      </c>
      <c r="X41" s="333"/>
      <c r="Y41" s="337">
        <f t="shared" si="9"/>
        <v>0</v>
      </c>
      <c r="Z41" s="338"/>
      <c r="AA41" s="339"/>
      <c r="AB41" s="340"/>
      <c r="AC41" s="339"/>
      <c r="AD41" s="341">
        <f t="shared" si="10"/>
        <v>0</v>
      </c>
    </row>
    <row r="42" spans="1:30" ht="20.149999999999999" customHeight="1" x14ac:dyDescent="0.35">
      <c r="A42" s="327">
        <f t="shared" si="11"/>
        <v>28</v>
      </c>
      <c r="B42" s="328" t="str">
        <f>IF(RESUMEN!B36="","",RESUMEN!B36)</f>
        <v/>
      </c>
      <c r="C42" s="329" t="str">
        <f>IF(RESUMEN!C36="","",RESUMEN!C36)</f>
        <v/>
      </c>
      <c r="D42" s="328" t="str">
        <f>IF(RESUMEN!D36="","",RESUMEN!D36)</f>
        <v/>
      </c>
      <c r="E42" s="330"/>
      <c r="F42" s="331">
        <f t="shared" si="4"/>
        <v>0</v>
      </c>
      <c r="G42" s="330"/>
      <c r="H42" s="330"/>
      <c r="I42" s="332">
        <f>IF(H42=$R$2,'SS-SMI'!$H$22,IF(H42=$S$2,'SS-SMI'!$I$22,IF(H42=$T$2,'SS-SMI'!$J$22,0)))</f>
        <v>0</v>
      </c>
      <c r="J42" s="332">
        <f t="shared" si="5"/>
        <v>0</v>
      </c>
      <c r="K42" s="332">
        <f t="shared" si="0"/>
        <v>0</v>
      </c>
      <c r="L42" s="333"/>
      <c r="M42" s="333"/>
      <c r="N42" s="333"/>
      <c r="O42" s="332">
        <f t="shared" si="1"/>
        <v>0</v>
      </c>
      <c r="P42" s="332">
        <f t="shared" si="2"/>
        <v>0</v>
      </c>
      <c r="Q42" s="332">
        <f t="shared" si="6"/>
        <v>0</v>
      </c>
      <c r="R42" s="334">
        <f t="shared" si="7"/>
        <v>0</v>
      </c>
      <c r="S42" s="335">
        <v>0</v>
      </c>
      <c r="T42" s="335">
        <v>0</v>
      </c>
      <c r="U42" s="335"/>
      <c r="V42" s="336">
        <f t="shared" si="3"/>
        <v>0</v>
      </c>
      <c r="W42" s="336">
        <f t="shared" si="8"/>
        <v>0</v>
      </c>
      <c r="X42" s="333"/>
      <c r="Y42" s="337">
        <f t="shared" si="9"/>
        <v>0</v>
      </c>
      <c r="Z42" s="338"/>
      <c r="AA42" s="339"/>
      <c r="AB42" s="340"/>
      <c r="AC42" s="339"/>
      <c r="AD42" s="341">
        <f t="shared" si="10"/>
        <v>0</v>
      </c>
    </row>
    <row r="43" spans="1:30" ht="20.149999999999999" customHeight="1" x14ac:dyDescent="0.35">
      <c r="A43" s="327">
        <f t="shared" si="11"/>
        <v>29</v>
      </c>
      <c r="B43" s="328" t="str">
        <f>IF(RESUMEN!B37="","",RESUMEN!B37)</f>
        <v/>
      </c>
      <c r="C43" s="329" t="str">
        <f>IF(RESUMEN!C37="","",RESUMEN!C37)</f>
        <v/>
      </c>
      <c r="D43" s="328" t="str">
        <f>IF(RESUMEN!D37="","",RESUMEN!D37)</f>
        <v/>
      </c>
      <c r="E43" s="330"/>
      <c r="F43" s="331">
        <f t="shared" si="4"/>
        <v>0</v>
      </c>
      <c r="G43" s="330"/>
      <c r="H43" s="330"/>
      <c r="I43" s="332">
        <f>IF(H43=$R$2,'SS-SMI'!$H$22,IF(H43=$S$2,'SS-SMI'!$I$22,IF(H43=$T$2,'SS-SMI'!$J$22,0)))</f>
        <v>0</v>
      </c>
      <c r="J43" s="332">
        <f t="shared" si="5"/>
        <v>0</v>
      </c>
      <c r="K43" s="332">
        <f t="shared" si="0"/>
        <v>0</v>
      </c>
      <c r="L43" s="333"/>
      <c r="M43" s="333"/>
      <c r="N43" s="333"/>
      <c r="O43" s="332">
        <f t="shared" si="1"/>
        <v>0</v>
      </c>
      <c r="P43" s="332">
        <f t="shared" si="2"/>
        <v>0</v>
      </c>
      <c r="Q43" s="332">
        <f t="shared" si="6"/>
        <v>0</v>
      </c>
      <c r="R43" s="334">
        <f t="shared" si="7"/>
        <v>0</v>
      </c>
      <c r="S43" s="335">
        <v>0</v>
      </c>
      <c r="T43" s="335">
        <v>0</v>
      </c>
      <c r="U43" s="335"/>
      <c r="V43" s="336">
        <f t="shared" si="3"/>
        <v>0</v>
      </c>
      <c r="W43" s="336">
        <f t="shared" si="8"/>
        <v>0</v>
      </c>
      <c r="X43" s="333"/>
      <c r="Y43" s="337">
        <f t="shared" si="9"/>
        <v>0</v>
      </c>
      <c r="Z43" s="338"/>
      <c r="AA43" s="339"/>
      <c r="AB43" s="340"/>
      <c r="AC43" s="339"/>
      <c r="AD43" s="341">
        <f t="shared" si="10"/>
        <v>0</v>
      </c>
    </row>
    <row r="44" spans="1:30" ht="20.149999999999999" customHeight="1" x14ac:dyDescent="0.35">
      <c r="A44" s="327">
        <f t="shared" si="11"/>
        <v>30</v>
      </c>
      <c r="B44" s="328" t="str">
        <f>IF(RESUMEN!B38="","",RESUMEN!B38)</f>
        <v/>
      </c>
      <c r="C44" s="329" t="str">
        <f>IF(RESUMEN!C38="","",RESUMEN!C38)</f>
        <v/>
      </c>
      <c r="D44" s="328" t="str">
        <f>IF(RESUMEN!D38="","",RESUMEN!D38)</f>
        <v/>
      </c>
      <c r="E44" s="330"/>
      <c r="F44" s="331">
        <f t="shared" si="4"/>
        <v>0</v>
      </c>
      <c r="G44" s="330"/>
      <c r="H44" s="330"/>
      <c r="I44" s="332">
        <f>IF(H44=$R$2,'SS-SMI'!$H$22,IF(H44=$S$2,'SS-SMI'!$I$22,IF(H44=$T$2,'SS-SMI'!$J$22,0)))</f>
        <v>0</v>
      </c>
      <c r="J44" s="332">
        <f t="shared" si="5"/>
        <v>0</v>
      </c>
      <c r="K44" s="332">
        <f t="shared" si="0"/>
        <v>0</v>
      </c>
      <c r="L44" s="333"/>
      <c r="M44" s="333"/>
      <c r="N44" s="333"/>
      <c r="O44" s="332">
        <f t="shared" si="1"/>
        <v>0</v>
      </c>
      <c r="P44" s="332">
        <f t="shared" si="2"/>
        <v>0</v>
      </c>
      <c r="Q44" s="332">
        <f t="shared" si="6"/>
        <v>0</v>
      </c>
      <c r="R44" s="334">
        <f t="shared" si="7"/>
        <v>0</v>
      </c>
      <c r="S44" s="335">
        <v>0</v>
      </c>
      <c r="T44" s="335">
        <v>0</v>
      </c>
      <c r="U44" s="335"/>
      <c r="V44" s="336">
        <f t="shared" si="3"/>
        <v>0</v>
      </c>
      <c r="W44" s="336">
        <f t="shared" si="8"/>
        <v>0</v>
      </c>
      <c r="X44" s="333"/>
      <c r="Y44" s="337">
        <f t="shared" si="9"/>
        <v>0</v>
      </c>
      <c r="Z44" s="338"/>
      <c r="AA44" s="339"/>
      <c r="AB44" s="340"/>
      <c r="AC44" s="339"/>
      <c r="AD44" s="341">
        <f t="shared" si="10"/>
        <v>0</v>
      </c>
    </row>
    <row r="45" spans="1:30" ht="20.149999999999999" customHeight="1" x14ac:dyDescent="0.35">
      <c r="A45" s="327">
        <f t="shared" si="11"/>
        <v>31</v>
      </c>
      <c r="B45" s="328" t="str">
        <f>IF(RESUMEN!B39="","",RESUMEN!B39)</f>
        <v/>
      </c>
      <c r="C45" s="329" t="str">
        <f>IF(RESUMEN!C39="","",RESUMEN!C39)</f>
        <v/>
      </c>
      <c r="D45" s="328" t="str">
        <f>IF(RESUMEN!D39="","",RESUMEN!D39)</f>
        <v/>
      </c>
      <c r="E45" s="330"/>
      <c r="F45" s="331">
        <f t="shared" si="4"/>
        <v>0</v>
      </c>
      <c r="G45" s="330"/>
      <c r="H45" s="330"/>
      <c r="I45" s="332">
        <f>IF(H45=$R$2,'SS-SMI'!$H$22,IF(H45=$S$2,'SS-SMI'!$I$22,IF(H45=$T$2,'SS-SMI'!$J$22,0)))</f>
        <v>0</v>
      </c>
      <c r="J45" s="332">
        <f t="shared" si="5"/>
        <v>0</v>
      </c>
      <c r="K45" s="332">
        <f t="shared" si="0"/>
        <v>0</v>
      </c>
      <c r="L45" s="333"/>
      <c r="M45" s="333"/>
      <c r="N45" s="333"/>
      <c r="O45" s="332">
        <f t="shared" si="1"/>
        <v>0</v>
      </c>
      <c r="P45" s="332">
        <f t="shared" si="2"/>
        <v>0</v>
      </c>
      <c r="Q45" s="332">
        <f t="shared" si="6"/>
        <v>0</v>
      </c>
      <c r="R45" s="334">
        <f t="shared" si="7"/>
        <v>0</v>
      </c>
      <c r="S45" s="335">
        <v>0</v>
      </c>
      <c r="T45" s="335">
        <v>0</v>
      </c>
      <c r="U45" s="335"/>
      <c r="V45" s="336">
        <f t="shared" si="3"/>
        <v>0</v>
      </c>
      <c r="W45" s="336">
        <f t="shared" si="8"/>
        <v>0</v>
      </c>
      <c r="X45" s="333"/>
      <c r="Y45" s="337">
        <f t="shared" si="9"/>
        <v>0</v>
      </c>
      <c r="Z45" s="338"/>
      <c r="AA45" s="339"/>
      <c r="AB45" s="340"/>
      <c r="AC45" s="339"/>
      <c r="AD45" s="341">
        <f t="shared" si="10"/>
        <v>0</v>
      </c>
    </row>
    <row r="46" spans="1:30" ht="20.149999999999999" customHeight="1" x14ac:dyDescent="0.35">
      <c r="A46" s="327">
        <f t="shared" si="11"/>
        <v>32</v>
      </c>
      <c r="B46" s="328" t="str">
        <f>IF(RESUMEN!B40="","",RESUMEN!B40)</f>
        <v/>
      </c>
      <c r="C46" s="329" t="str">
        <f>IF(RESUMEN!C40="","",RESUMEN!C40)</f>
        <v/>
      </c>
      <c r="D46" s="328" t="str">
        <f>IF(RESUMEN!D40="","",RESUMEN!D40)</f>
        <v/>
      </c>
      <c r="E46" s="330"/>
      <c r="F46" s="331">
        <f t="shared" si="4"/>
        <v>0</v>
      </c>
      <c r="G46" s="330"/>
      <c r="H46" s="330"/>
      <c r="I46" s="332">
        <f>IF(H46=$R$2,'SS-SMI'!$H$22,IF(H46=$S$2,'SS-SMI'!$I$22,IF(H46=$T$2,'SS-SMI'!$J$22,0)))</f>
        <v>0</v>
      </c>
      <c r="J46" s="332">
        <f t="shared" si="5"/>
        <v>0</v>
      </c>
      <c r="K46" s="332">
        <f t="shared" si="0"/>
        <v>0</v>
      </c>
      <c r="L46" s="333"/>
      <c r="M46" s="333"/>
      <c r="N46" s="333"/>
      <c r="O46" s="332">
        <f t="shared" si="1"/>
        <v>0</v>
      </c>
      <c r="P46" s="332">
        <f t="shared" si="2"/>
        <v>0</v>
      </c>
      <c r="Q46" s="332">
        <f t="shared" si="6"/>
        <v>0</v>
      </c>
      <c r="R46" s="334">
        <f t="shared" si="7"/>
        <v>0</v>
      </c>
      <c r="S46" s="335">
        <v>0</v>
      </c>
      <c r="T46" s="335">
        <v>0</v>
      </c>
      <c r="U46" s="335"/>
      <c r="V46" s="336">
        <f t="shared" si="3"/>
        <v>0</v>
      </c>
      <c r="W46" s="336">
        <f t="shared" si="8"/>
        <v>0</v>
      </c>
      <c r="X46" s="333"/>
      <c r="Y46" s="337">
        <f t="shared" si="9"/>
        <v>0</v>
      </c>
      <c r="Z46" s="338"/>
      <c r="AA46" s="339"/>
      <c r="AB46" s="340"/>
      <c r="AC46" s="339"/>
      <c r="AD46" s="341">
        <f t="shared" si="10"/>
        <v>0</v>
      </c>
    </row>
    <row r="47" spans="1:30" ht="20.149999999999999" customHeight="1" x14ac:dyDescent="0.35">
      <c r="A47" s="327">
        <f t="shared" si="11"/>
        <v>33</v>
      </c>
      <c r="B47" s="328" t="str">
        <f>IF(RESUMEN!B41="","",RESUMEN!B41)</f>
        <v/>
      </c>
      <c r="C47" s="329" t="str">
        <f>IF(RESUMEN!C41="","",RESUMEN!C41)</f>
        <v/>
      </c>
      <c r="D47" s="328" t="str">
        <f>IF(RESUMEN!D41="","",RESUMEN!D41)</f>
        <v/>
      </c>
      <c r="E47" s="330"/>
      <c r="F47" s="331">
        <f t="shared" si="4"/>
        <v>0</v>
      </c>
      <c r="G47" s="330"/>
      <c r="H47" s="330"/>
      <c r="I47" s="332">
        <f>IF(H47=$R$2,'SS-SMI'!$H$22,IF(H47=$S$2,'SS-SMI'!$I$22,IF(H47=$T$2,'SS-SMI'!$J$22,0)))</f>
        <v>0</v>
      </c>
      <c r="J47" s="332">
        <f t="shared" si="5"/>
        <v>0</v>
      </c>
      <c r="K47" s="332">
        <f t="shared" si="0"/>
        <v>0</v>
      </c>
      <c r="L47" s="333"/>
      <c r="M47" s="333"/>
      <c r="N47" s="333"/>
      <c r="O47" s="332">
        <f t="shared" ref="O47:O83" si="12">SUM(L47)</f>
        <v>0</v>
      </c>
      <c r="P47" s="332">
        <f t="shared" ref="P47:P83" si="13">SUM(O47-N47)</f>
        <v>0</v>
      </c>
      <c r="Q47" s="332">
        <f t="shared" si="6"/>
        <v>0</v>
      </c>
      <c r="R47" s="334">
        <f t="shared" si="7"/>
        <v>0</v>
      </c>
      <c r="S47" s="335">
        <v>0</v>
      </c>
      <c r="T47" s="335">
        <v>0</v>
      </c>
      <c r="U47" s="335"/>
      <c r="V47" s="336">
        <f t="shared" si="3"/>
        <v>0</v>
      </c>
      <c r="W47" s="336">
        <f t="shared" si="8"/>
        <v>0</v>
      </c>
      <c r="X47" s="333"/>
      <c r="Y47" s="337">
        <f t="shared" si="9"/>
        <v>0</v>
      </c>
      <c r="Z47" s="338"/>
      <c r="AA47" s="339"/>
      <c r="AB47" s="340"/>
      <c r="AC47" s="339"/>
      <c r="AD47" s="341">
        <f t="shared" si="10"/>
        <v>0</v>
      </c>
    </row>
    <row r="48" spans="1:30" ht="20.149999999999999" customHeight="1" x14ac:dyDescent="0.35">
      <c r="A48" s="327">
        <f t="shared" si="11"/>
        <v>34</v>
      </c>
      <c r="B48" s="328" t="str">
        <f>IF(RESUMEN!B42="","",RESUMEN!B42)</f>
        <v/>
      </c>
      <c r="C48" s="329" t="str">
        <f>IF(RESUMEN!C42="","",RESUMEN!C42)</f>
        <v/>
      </c>
      <c r="D48" s="328" t="str">
        <f>IF(RESUMEN!D42="","",RESUMEN!D42)</f>
        <v/>
      </c>
      <c r="E48" s="330"/>
      <c r="F48" s="331">
        <f t="shared" si="4"/>
        <v>0</v>
      </c>
      <c r="G48" s="330"/>
      <c r="H48" s="330"/>
      <c r="I48" s="332">
        <f>IF(H48=$R$2,'SS-SMI'!$H$22,IF(H48=$S$2,'SS-SMI'!$I$22,IF(H48=$T$2,'SS-SMI'!$J$22,0)))</f>
        <v>0</v>
      </c>
      <c r="J48" s="332">
        <f t="shared" si="5"/>
        <v>0</v>
      </c>
      <c r="K48" s="332">
        <f t="shared" si="0"/>
        <v>0</v>
      </c>
      <c r="L48" s="333"/>
      <c r="M48" s="333"/>
      <c r="N48" s="333"/>
      <c r="O48" s="332">
        <f t="shared" si="12"/>
        <v>0</v>
      </c>
      <c r="P48" s="332">
        <f t="shared" si="13"/>
        <v>0</v>
      </c>
      <c r="Q48" s="332">
        <f t="shared" si="6"/>
        <v>0</v>
      </c>
      <c r="R48" s="334">
        <f t="shared" si="7"/>
        <v>0</v>
      </c>
      <c r="S48" s="335">
        <v>0</v>
      </c>
      <c r="T48" s="335">
        <v>0</v>
      </c>
      <c r="U48" s="335"/>
      <c r="V48" s="336">
        <f t="shared" si="3"/>
        <v>0</v>
      </c>
      <c r="W48" s="336">
        <f t="shared" si="8"/>
        <v>0</v>
      </c>
      <c r="X48" s="333"/>
      <c r="Y48" s="337">
        <f t="shared" si="9"/>
        <v>0</v>
      </c>
      <c r="Z48" s="338"/>
      <c r="AA48" s="339"/>
      <c r="AB48" s="340"/>
      <c r="AC48" s="339"/>
      <c r="AD48" s="341">
        <f t="shared" si="10"/>
        <v>0</v>
      </c>
    </row>
    <row r="49" spans="1:30" ht="20.149999999999999" customHeight="1" x14ac:dyDescent="0.35">
      <c r="A49" s="327">
        <f t="shared" si="11"/>
        <v>35</v>
      </c>
      <c r="B49" s="328" t="str">
        <f>IF(RESUMEN!B43="","",RESUMEN!B43)</f>
        <v/>
      </c>
      <c r="C49" s="329" t="str">
        <f>IF(RESUMEN!C43="","",RESUMEN!C43)</f>
        <v/>
      </c>
      <c r="D49" s="328" t="str">
        <f>IF(RESUMEN!D43="","",RESUMEN!D43)</f>
        <v/>
      </c>
      <c r="E49" s="330"/>
      <c r="F49" s="331">
        <f t="shared" si="4"/>
        <v>0</v>
      </c>
      <c r="G49" s="330"/>
      <c r="H49" s="330"/>
      <c r="I49" s="332">
        <f>IF(H49=$R$2,'SS-SMI'!$H$22,IF(H49=$S$2,'SS-SMI'!$I$22,IF(H49=$T$2,'SS-SMI'!$J$22,0)))</f>
        <v>0</v>
      </c>
      <c r="J49" s="332">
        <f t="shared" si="5"/>
        <v>0</v>
      </c>
      <c r="K49" s="332">
        <f t="shared" si="0"/>
        <v>0</v>
      </c>
      <c r="L49" s="333"/>
      <c r="M49" s="333"/>
      <c r="N49" s="333"/>
      <c r="O49" s="332">
        <f t="shared" si="12"/>
        <v>0</v>
      </c>
      <c r="P49" s="332">
        <f t="shared" si="13"/>
        <v>0</v>
      </c>
      <c r="Q49" s="332">
        <f t="shared" si="6"/>
        <v>0</v>
      </c>
      <c r="R49" s="334">
        <f t="shared" si="7"/>
        <v>0</v>
      </c>
      <c r="S49" s="335">
        <v>0</v>
      </c>
      <c r="T49" s="335">
        <v>0</v>
      </c>
      <c r="U49" s="335"/>
      <c r="V49" s="336">
        <f t="shared" si="3"/>
        <v>0</v>
      </c>
      <c r="W49" s="336">
        <f t="shared" si="8"/>
        <v>0</v>
      </c>
      <c r="X49" s="333"/>
      <c r="Y49" s="337">
        <f t="shared" si="9"/>
        <v>0</v>
      </c>
      <c r="Z49" s="338"/>
      <c r="AA49" s="339"/>
      <c r="AB49" s="340"/>
      <c r="AC49" s="339"/>
      <c r="AD49" s="341">
        <f t="shared" si="10"/>
        <v>0</v>
      </c>
    </row>
    <row r="50" spans="1:30" ht="20.149999999999999" customHeight="1" x14ac:dyDescent="0.35">
      <c r="A50" s="327">
        <f t="shared" si="11"/>
        <v>36</v>
      </c>
      <c r="B50" s="328" t="str">
        <f>IF(RESUMEN!B44="","",RESUMEN!B44)</f>
        <v/>
      </c>
      <c r="C50" s="329" t="str">
        <f>IF(RESUMEN!C44="","",RESUMEN!C44)</f>
        <v/>
      </c>
      <c r="D50" s="328" t="str">
        <f>IF(RESUMEN!D44="","",RESUMEN!D44)</f>
        <v/>
      </c>
      <c r="E50" s="330"/>
      <c r="F50" s="331">
        <f t="shared" si="4"/>
        <v>0</v>
      </c>
      <c r="G50" s="330"/>
      <c r="H50" s="330"/>
      <c r="I50" s="332">
        <f>IF(H50=$R$2,'SS-SMI'!$H$22,IF(H50=$S$2,'SS-SMI'!$I$22,IF(H50=$T$2,'SS-SMI'!$J$22,0)))</f>
        <v>0</v>
      </c>
      <c r="J50" s="332">
        <f t="shared" si="5"/>
        <v>0</v>
      </c>
      <c r="K50" s="332">
        <f t="shared" si="0"/>
        <v>0</v>
      </c>
      <c r="L50" s="333"/>
      <c r="M50" s="333"/>
      <c r="N50" s="333"/>
      <c r="O50" s="332">
        <f t="shared" si="12"/>
        <v>0</v>
      </c>
      <c r="P50" s="332">
        <f t="shared" si="13"/>
        <v>0</v>
      </c>
      <c r="Q50" s="332">
        <f t="shared" si="6"/>
        <v>0</v>
      </c>
      <c r="R50" s="334">
        <f t="shared" si="7"/>
        <v>0</v>
      </c>
      <c r="S50" s="335">
        <v>0</v>
      </c>
      <c r="T50" s="335">
        <v>0</v>
      </c>
      <c r="U50" s="335"/>
      <c r="V50" s="336">
        <f t="shared" si="3"/>
        <v>0</v>
      </c>
      <c r="W50" s="336">
        <f t="shared" si="8"/>
        <v>0</v>
      </c>
      <c r="X50" s="333"/>
      <c r="Y50" s="337">
        <f t="shared" si="9"/>
        <v>0</v>
      </c>
      <c r="Z50" s="338"/>
      <c r="AA50" s="339"/>
      <c r="AB50" s="340"/>
      <c r="AC50" s="339"/>
      <c r="AD50" s="341">
        <f t="shared" si="10"/>
        <v>0</v>
      </c>
    </row>
    <row r="51" spans="1:30" ht="20.149999999999999" customHeight="1" x14ac:dyDescent="0.35">
      <c r="A51" s="327">
        <f t="shared" si="11"/>
        <v>37</v>
      </c>
      <c r="B51" s="328" t="str">
        <f>IF(RESUMEN!B45="","",RESUMEN!B45)</f>
        <v/>
      </c>
      <c r="C51" s="329" t="str">
        <f>IF(RESUMEN!C45="","",RESUMEN!C45)</f>
        <v/>
      </c>
      <c r="D51" s="328" t="str">
        <f>IF(RESUMEN!D45="","",RESUMEN!D45)</f>
        <v/>
      </c>
      <c r="E51" s="330"/>
      <c r="F51" s="331">
        <f t="shared" si="4"/>
        <v>0</v>
      </c>
      <c r="G51" s="330"/>
      <c r="H51" s="330"/>
      <c r="I51" s="332">
        <f>IF(H51=$R$2,'SS-SMI'!$H$22,IF(H51=$S$2,'SS-SMI'!$I$22,IF(H51=$T$2,'SS-SMI'!$J$22,0)))</f>
        <v>0</v>
      </c>
      <c r="J51" s="332">
        <f t="shared" si="5"/>
        <v>0</v>
      </c>
      <c r="K51" s="332">
        <f t="shared" si="0"/>
        <v>0</v>
      </c>
      <c r="L51" s="333"/>
      <c r="M51" s="333"/>
      <c r="N51" s="333"/>
      <c r="O51" s="332">
        <f t="shared" si="12"/>
        <v>0</v>
      </c>
      <c r="P51" s="332">
        <f t="shared" si="13"/>
        <v>0</v>
      </c>
      <c r="Q51" s="332">
        <f t="shared" si="6"/>
        <v>0</v>
      </c>
      <c r="R51" s="334">
        <f t="shared" si="7"/>
        <v>0</v>
      </c>
      <c r="S51" s="335">
        <v>0</v>
      </c>
      <c r="T51" s="335">
        <v>0</v>
      </c>
      <c r="U51" s="335"/>
      <c r="V51" s="336">
        <f t="shared" si="3"/>
        <v>0</v>
      </c>
      <c r="W51" s="336">
        <f t="shared" si="8"/>
        <v>0</v>
      </c>
      <c r="X51" s="333"/>
      <c r="Y51" s="337">
        <f t="shared" si="9"/>
        <v>0</v>
      </c>
      <c r="Z51" s="338"/>
      <c r="AA51" s="339"/>
      <c r="AB51" s="340"/>
      <c r="AC51" s="339"/>
      <c r="AD51" s="341">
        <f t="shared" si="10"/>
        <v>0</v>
      </c>
    </row>
    <row r="52" spans="1:30" ht="20.149999999999999" customHeight="1" x14ac:dyDescent="0.35">
      <c r="A52" s="327">
        <f t="shared" si="11"/>
        <v>38</v>
      </c>
      <c r="B52" s="328" t="str">
        <f>IF(RESUMEN!B46="","",RESUMEN!B46)</f>
        <v/>
      </c>
      <c r="C52" s="329" t="str">
        <f>IF(RESUMEN!C46="","",RESUMEN!C46)</f>
        <v/>
      </c>
      <c r="D52" s="328" t="str">
        <f>IF(RESUMEN!D46="","",RESUMEN!D46)</f>
        <v/>
      </c>
      <c r="E52" s="330"/>
      <c r="F52" s="331">
        <f t="shared" si="4"/>
        <v>0</v>
      </c>
      <c r="G52" s="330"/>
      <c r="H52" s="330"/>
      <c r="I52" s="332">
        <f>IF(H52=$R$2,'SS-SMI'!$H$22,IF(H52=$S$2,'SS-SMI'!$I$22,IF(H52=$T$2,'SS-SMI'!$J$22,0)))</f>
        <v>0</v>
      </c>
      <c r="J52" s="332">
        <f t="shared" si="5"/>
        <v>0</v>
      </c>
      <c r="K52" s="332">
        <f t="shared" si="0"/>
        <v>0</v>
      </c>
      <c r="L52" s="333"/>
      <c r="M52" s="333"/>
      <c r="N52" s="333"/>
      <c r="O52" s="332">
        <f t="shared" si="12"/>
        <v>0</v>
      </c>
      <c r="P52" s="332">
        <f t="shared" si="13"/>
        <v>0</v>
      </c>
      <c r="Q52" s="332">
        <f t="shared" si="6"/>
        <v>0</v>
      </c>
      <c r="R52" s="334">
        <f t="shared" si="7"/>
        <v>0</v>
      </c>
      <c r="S52" s="335">
        <v>0</v>
      </c>
      <c r="T52" s="335">
        <v>0</v>
      </c>
      <c r="U52" s="335"/>
      <c r="V52" s="336">
        <f t="shared" si="3"/>
        <v>0</v>
      </c>
      <c r="W52" s="336">
        <f t="shared" si="8"/>
        <v>0</v>
      </c>
      <c r="X52" s="333"/>
      <c r="Y52" s="337">
        <f t="shared" si="9"/>
        <v>0</v>
      </c>
      <c r="Z52" s="338"/>
      <c r="AA52" s="339"/>
      <c r="AB52" s="340"/>
      <c r="AC52" s="339"/>
      <c r="AD52" s="341">
        <f t="shared" si="10"/>
        <v>0</v>
      </c>
    </row>
    <row r="53" spans="1:30" ht="20.149999999999999" customHeight="1" x14ac:dyDescent="0.35">
      <c r="A53" s="327">
        <f t="shared" si="11"/>
        <v>39</v>
      </c>
      <c r="B53" s="328" t="str">
        <f>IF(RESUMEN!B47="","",RESUMEN!B47)</f>
        <v/>
      </c>
      <c r="C53" s="329" t="str">
        <f>IF(RESUMEN!C47="","",RESUMEN!C47)</f>
        <v/>
      </c>
      <c r="D53" s="328" t="str">
        <f>IF(RESUMEN!D47="","",RESUMEN!D47)</f>
        <v/>
      </c>
      <c r="E53" s="330"/>
      <c r="F53" s="331">
        <f t="shared" si="4"/>
        <v>0</v>
      </c>
      <c r="G53" s="330"/>
      <c r="H53" s="330"/>
      <c r="I53" s="332">
        <f>IF(H53=$R$2,'SS-SMI'!$H$22,IF(H53=$S$2,'SS-SMI'!$I$22,IF(H53=$T$2,'SS-SMI'!$J$22,0)))</f>
        <v>0</v>
      </c>
      <c r="J53" s="332">
        <f t="shared" si="5"/>
        <v>0</v>
      </c>
      <c r="K53" s="332">
        <f t="shared" si="0"/>
        <v>0</v>
      </c>
      <c r="L53" s="333"/>
      <c r="M53" s="333"/>
      <c r="N53" s="333"/>
      <c r="O53" s="332">
        <f t="shared" si="12"/>
        <v>0</v>
      </c>
      <c r="P53" s="332">
        <f t="shared" si="13"/>
        <v>0</v>
      </c>
      <c r="Q53" s="332">
        <f t="shared" si="6"/>
        <v>0</v>
      </c>
      <c r="R53" s="334">
        <f t="shared" si="7"/>
        <v>0</v>
      </c>
      <c r="S53" s="335">
        <v>0</v>
      </c>
      <c r="T53" s="335">
        <v>0</v>
      </c>
      <c r="U53" s="335"/>
      <c r="V53" s="336">
        <f t="shared" si="3"/>
        <v>0</v>
      </c>
      <c r="W53" s="336">
        <f t="shared" si="8"/>
        <v>0</v>
      </c>
      <c r="X53" s="333"/>
      <c r="Y53" s="337">
        <f t="shared" si="9"/>
        <v>0</v>
      </c>
      <c r="Z53" s="338"/>
      <c r="AA53" s="339"/>
      <c r="AB53" s="340"/>
      <c r="AC53" s="339"/>
      <c r="AD53" s="341">
        <f t="shared" si="10"/>
        <v>0</v>
      </c>
    </row>
    <row r="54" spans="1:30" ht="20.149999999999999" customHeight="1" x14ac:dyDescent="0.35">
      <c r="A54" s="327">
        <f t="shared" si="11"/>
        <v>40</v>
      </c>
      <c r="B54" s="328" t="str">
        <f>IF(RESUMEN!B48="","",RESUMEN!B48)</f>
        <v/>
      </c>
      <c r="C54" s="329" t="str">
        <f>IF(RESUMEN!C48="","",RESUMEN!C48)</f>
        <v/>
      </c>
      <c r="D54" s="328" t="str">
        <f>IF(RESUMEN!D48="","",RESUMEN!D48)</f>
        <v/>
      </c>
      <c r="E54" s="330"/>
      <c r="F54" s="331">
        <f t="shared" si="4"/>
        <v>0</v>
      </c>
      <c r="G54" s="330"/>
      <c r="H54" s="330"/>
      <c r="I54" s="332">
        <f>IF(H54=$R$2,'SS-SMI'!$H$22,IF(H54=$S$2,'SS-SMI'!$I$22,IF(H54=$T$2,'SS-SMI'!$J$22,0)))</f>
        <v>0</v>
      </c>
      <c r="J54" s="332">
        <f t="shared" si="5"/>
        <v>0</v>
      </c>
      <c r="K54" s="332">
        <f t="shared" si="0"/>
        <v>0</v>
      </c>
      <c r="L54" s="333"/>
      <c r="M54" s="333"/>
      <c r="N54" s="333"/>
      <c r="O54" s="332">
        <f t="shared" si="12"/>
        <v>0</v>
      </c>
      <c r="P54" s="332">
        <f t="shared" si="13"/>
        <v>0</v>
      </c>
      <c r="Q54" s="332">
        <f t="shared" si="6"/>
        <v>0</v>
      </c>
      <c r="R54" s="334">
        <f t="shared" si="7"/>
        <v>0</v>
      </c>
      <c r="S54" s="335">
        <v>0</v>
      </c>
      <c r="T54" s="335">
        <v>0</v>
      </c>
      <c r="U54" s="335"/>
      <c r="V54" s="336">
        <f t="shared" si="3"/>
        <v>0</v>
      </c>
      <c r="W54" s="336">
        <f t="shared" si="8"/>
        <v>0</v>
      </c>
      <c r="X54" s="333"/>
      <c r="Y54" s="337">
        <f t="shared" si="9"/>
        <v>0</v>
      </c>
      <c r="Z54" s="338"/>
      <c r="AA54" s="339"/>
      <c r="AB54" s="340"/>
      <c r="AC54" s="339"/>
      <c r="AD54" s="341">
        <f t="shared" si="10"/>
        <v>0</v>
      </c>
    </row>
    <row r="55" spans="1:30" ht="20.149999999999999" customHeight="1" x14ac:dyDescent="0.35">
      <c r="A55" s="327">
        <f t="shared" si="11"/>
        <v>41</v>
      </c>
      <c r="B55" s="328" t="str">
        <f>IF(RESUMEN!B49="","",RESUMEN!B49)</f>
        <v/>
      </c>
      <c r="C55" s="329" t="str">
        <f>IF(RESUMEN!C49="","",RESUMEN!C49)</f>
        <v/>
      </c>
      <c r="D55" s="328" t="str">
        <f>IF(RESUMEN!D49="","",RESUMEN!D49)</f>
        <v/>
      </c>
      <c r="E55" s="330"/>
      <c r="F55" s="331">
        <f t="shared" ref="F55:F82" si="14">IF(G55&gt;E55, "error",E55-G55)</f>
        <v>0</v>
      </c>
      <c r="G55" s="330"/>
      <c r="H55" s="330"/>
      <c r="I55" s="332">
        <f>IF(H55=$R$2,'SS-SMI'!$H$22,IF(H55=$S$2,'SS-SMI'!$I$22,IF(H55=$T$2,'SS-SMI'!$J$22,0)))</f>
        <v>0</v>
      </c>
      <c r="J55" s="332">
        <f t="shared" ref="J55:J82" si="15">SUM(I55*E55)</f>
        <v>0</v>
      </c>
      <c r="K55" s="332">
        <f t="shared" ref="K55:K82" si="16">SUM(J55*14/12)</f>
        <v>0</v>
      </c>
      <c r="L55" s="333"/>
      <c r="M55" s="333"/>
      <c r="N55" s="333"/>
      <c r="O55" s="332">
        <f t="shared" ref="O55:O82" si="17">SUM(L55)</f>
        <v>0</v>
      </c>
      <c r="P55" s="332">
        <f t="shared" ref="P55:P82" si="18">SUM(O55-N55)</f>
        <v>0</v>
      </c>
      <c r="Q55" s="332">
        <f t="shared" ref="Q55:Q82" si="19">IF(E55="",0,IF(H55=$R$2,$R$10*F55/E55,IF(H55=$S$2,$S$10*F55/E55,IF(H55=$T$2,$T$10*F55/E55,0))))</f>
        <v>0</v>
      </c>
      <c r="R55" s="334">
        <f t="shared" ref="R55:R82" si="20">IF(E55="",0,IF(H55=$R$2,$R$10*G55/E55,IF(H55=$S$2,$S$10*G55/E55,IF(H55=$T$2,$T$10*G55/E55,0))))</f>
        <v>0</v>
      </c>
      <c r="S55" s="335">
        <v>0</v>
      </c>
      <c r="T55" s="335">
        <v>0</v>
      </c>
      <c r="U55" s="335"/>
      <c r="V55" s="336">
        <f t="shared" ref="V55:V82" si="21">SUM(O55+Q55+R55-S55-T55)</f>
        <v>0</v>
      </c>
      <c r="W55" s="336">
        <f t="shared" ref="W55:W82" si="22">P55+Q55+R55-S55-T55</f>
        <v>0</v>
      </c>
      <c r="X55" s="333"/>
      <c r="Y55" s="337">
        <f t="shared" ref="Y55:Y82" si="23">IF(X55&lt;&gt;0,SUM((P55-S55-T55+R55+Q55)+X55),W55)</f>
        <v>0</v>
      </c>
      <c r="Z55" s="338"/>
      <c r="AA55" s="339"/>
      <c r="AB55" s="340"/>
      <c r="AC55" s="339"/>
      <c r="AD55" s="341">
        <f t="shared" ref="AD55:AD82" si="24">IF((Y55&gt;V55),0,(V55-Y55))</f>
        <v>0</v>
      </c>
    </row>
    <row r="56" spans="1:30" ht="20.149999999999999" customHeight="1" x14ac:dyDescent="0.35">
      <c r="A56" s="327">
        <f t="shared" si="11"/>
        <v>42</v>
      </c>
      <c r="B56" s="328" t="str">
        <f>IF(RESUMEN!B50="","",RESUMEN!B50)</f>
        <v/>
      </c>
      <c r="C56" s="329" t="str">
        <f>IF(RESUMEN!C50="","",RESUMEN!C50)</f>
        <v/>
      </c>
      <c r="D56" s="328" t="str">
        <f>IF(RESUMEN!D50="","",RESUMEN!D50)</f>
        <v/>
      </c>
      <c r="E56" s="330"/>
      <c r="F56" s="331">
        <f t="shared" si="14"/>
        <v>0</v>
      </c>
      <c r="G56" s="330"/>
      <c r="H56" s="330"/>
      <c r="I56" s="332">
        <f>IF(H56=$R$2,'SS-SMI'!$H$22,IF(H56=$S$2,'SS-SMI'!$I$22,IF(H56=$T$2,'SS-SMI'!$J$22,0)))</f>
        <v>0</v>
      </c>
      <c r="J56" s="332">
        <f t="shared" si="15"/>
        <v>0</v>
      </c>
      <c r="K56" s="332">
        <f t="shared" si="16"/>
        <v>0</v>
      </c>
      <c r="L56" s="333"/>
      <c r="M56" s="333"/>
      <c r="N56" s="333"/>
      <c r="O56" s="332">
        <f t="shared" si="17"/>
        <v>0</v>
      </c>
      <c r="P56" s="332">
        <f t="shared" si="18"/>
        <v>0</v>
      </c>
      <c r="Q56" s="332">
        <f t="shared" si="19"/>
        <v>0</v>
      </c>
      <c r="R56" s="334">
        <f t="shared" si="20"/>
        <v>0</v>
      </c>
      <c r="S56" s="335">
        <v>0</v>
      </c>
      <c r="T56" s="335">
        <v>0</v>
      </c>
      <c r="U56" s="335"/>
      <c r="V56" s="336">
        <f t="shared" si="21"/>
        <v>0</v>
      </c>
      <c r="W56" s="336">
        <f t="shared" si="22"/>
        <v>0</v>
      </c>
      <c r="X56" s="333"/>
      <c r="Y56" s="337">
        <f t="shared" si="23"/>
        <v>0</v>
      </c>
      <c r="Z56" s="338"/>
      <c r="AA56" s="339"/>
      <c r="AB56" s="340"/>
      <c r="AC56" s="339"/>
      <c r="AD56" s="341">
        <f t="shared" si="24"/>
        <v>0</v>
      </c>
    </row>
    <row r="57" spans="1:30" ht="20.149999999999999" customHeight="1" x14ac:dyDescent="0.35">
      <c r="A57" s="327">
        <f t="shared" si="11"/>
        <v>43</v>
      </c>
      <c r="B57" s="328" t="str">
        <f>IF(RESUMEN!B51="","",RESUMEN!B51)</f>
        <v/>
      </c>
      <c r="C57" s="329" t="str">
        <f>IF(RESUMEN!C51="","",RESUMEN!C51)</f>
        <v/>
      </c>
      <c r="D57" s="328" t="str">
        <f>IF(RESUMEN!D51="","",RESUMEN!D51)</f>
        <v/>
      </c>
      <c r="E57" s="330"/>
      <c r="F57" s="331">
        <f t="shared" si="14"/>
        <v>0</v>
      </c>
      <c r="G57" s="330"/>
      <c r="H57" s="330"/>
      <c r="I57" s="332">
        <f>IF(H57=$R$2,'SS-SMI'!$H$22,IF(H57=$S$2,'SS-SMI'!$I$22,IF(H57=$T$2,'SS-SMI'!$J$22,0)))</f>
        <v>0</v>
      </c>
      <c r="J57" s="332">
        <f t="shared" si="15"/>
        <v>0</v>
      </c>
      <c r="K57" s="332">
        <f t="shared" si="16"/>
        <v>0</v>
      </c>
      <c r="L57" s="333"/>
      <c r="M57" s="333"/>
      <c r="N57" s="333"/>
      <c r="O57" s="332">
        <f t="shared" si="17"/>
        <v>0</v>
      </c>
      <c r="P57" s="332">
        <f t="shared" si="18"/>
        <v>0</v>
      </c>
      <c r="Q57" s="332">
        <f t="shared" si="19"/>
        <v>0</v>
      </c>
      <c r="R57" s="334">
        <f t="shared" si="20"/>
        <v>0</v>
      </c>
      <c r="S57" s="335">
        <v>0</v>
      </c>
      <c r="T57" s="335">
        <v>0</v>
      </c>
      <c r="U57" s="335"/>
      <c r="V57" s="336">
        <f t="shared" si="21"/>
        <v>0</v>
      </c>
      <c r="W57" s="336">
        <f t="shared" si="22"/>
        <v>0</v>
      </c>
      <c r="X57" s="333"/>
      <c r="Y57" s="337">
        <f t="shared" si="23"/>
        <v>0</v>
      </c>
      <c r="Z57" s="338"/>
      <c r="AA57" s="339"/>
      <c r="AB57" s="340"/>
      <c r="AC57" s="339"/>
      <c r="AD57" s="341">
        <f t="shared" si="24"/>
        <v>0</v>
      </c>
    </row>
    <row r="58" spans="1:30" ht="20.149999999999999" customHeight="1" x14ac:dyDescent="0.35">
      <c r="A58" s="327">
        <f t="shared" si="11"/>
        <v>44</v>
      </c>
      <c r="B58" s="328" t="str">
        <f>IF(RESUMEN!B52="","",RESUMEN!B52)</f>
        <v/>
      </c>
      <c r="C58" s="329" t="str">
        <f>IF(RESUMEN!C52="","",RESUMEN!C52)</f>
        <v/>
      </c>
      <c r="D58" s="328" t="str">
        <f>IF(RESUMEN!D52="","",RESUMEN!D52)</f>
        <v/>
      </c>
      <c r="E58" s="330"/>
      <c r="F58" s="331">
        <f t="shared" si="14"/>
        <v>0</v>
      </c>
      <c r="G58" s="330"/>
      <c r="H58" s="330"/>
      <c r="I58" s="332">
        <f>IF(H58=$R$2,'SS-SMI'!$H$22,IF(H58=$S$2,'SS-SMI'!$I$22,IF(H58=$T$2,'SS-SMI'!$J$22,0)))</f>
        <v>0</v>
      </c>
      <c r="J58" s="332">
        <f t="shared" si="15"/>
        <v>0</v>
      </c>
      <c r="K58" s="332">
        <f t="shared" si="16"/>
        <v>0</v>
      </c>
      <c r="L58" s="333"/>
      <c r="M58" s="333"/>
      <c r="N58" s="333"/>
      <c r="O58" s="332">
        <f t="shared" si="17"/>
        <v>0</v>
      </c>
      <c r="P58" s="332">
        <f t="shared" si="18"/>
        <v>0</v>
      </c>
      <c r="Q58" s="332">
        <f t="shared" si="19"/>
        <v>0</v>
      </c>
      <c r="R58" s="334">
        <f t="shared" si="20"/>
        <v>0</v>
      </c>
      <c r="S58" s="335">
        <v>0</v>
      </c>
      <c r="T58" s="335">
        <v>0</v>
      </c>
      <c r="U58" s="335"/>
      <c r="V58" s="336">
        <f t="shared" si="21"/>
        <v>0</v>
      </c>
      <c r="W58" s="336">
        <f t="shared" si="22"/>
        <v>0</v>
      </c>
      <c r="X58" s="333"/>
      <c r="Y58" s="337">
        <f t="shared" si="23"/>
        <v>0</v>
      </c>
      <c r="Z58" s="338"/>
      <c r="AA58" s="339"/>
      <c r="AB58" s="340"/>
      <c r="AC58" s="339"/>
      <c r="AD58" s="341">
        <f t="shared" si="24"/>
        <v>0</v>
      </c>
    </row>
    <row r="59" spans="1:30" ht="20.149999999999999" customHeight="1" x14ac:dyDescent="0.35">
      <c r="A59" s="327">
        <f t="shared" si="11"/>
        <v>45</v>
      </c>
      <c r="B59" s="328" t="str">
        <f>IF(RESUMEN!B53="","",RESUMEN!B53)</f>
        <v/>
      </c>
      <c r="C59" s="329" t="str">
        <f>IF(RESUMEN!C53="","",RESUMEN!C53)</f>
        <v/>
      </c>
      <c r="D59" s="328" t="str">
        <f>IF(RESUMEN!D53="","",RESUMEN!D53)</f>
        <v/>
      </c>
      <c r="E59" s="330"/>
      <c r="F59" s="331">
        <f t="shared" si="14"/>
        <v>0</v>
      </c>
      <c r="G59" s="330"/>
      <c r="H59" s="330"/>
      <c r="I59" s="332">
        <f>IF(H59=$R$2,'SS-SMI'!$H$22,IF(H59=$S$2,'SS-SMI'!$I$22,IF(H59=$T$2,'SS-SMI'!$J$22,0)))</f>
        <v>0</v>
      </c>
      <c r="J59" s="332">
        <f t="shared" si="15"/>
        <v>0</v>
      </c>
      <c r="K59" s="332">
        <f t="shared" si="16"/>
        <v>0</v>
      </c>
      <c r="L59" s="333"/>
      <c r="M59" s="333"/>
      <c r="N59" s="333"/>
      <c r="O59" s="332">
        <f t="shared" si="17"/>
        <v>0</v>
      </c>
      <c r="P59" s="332">
        <f t="shared" si="18"/>
        <v>0</v>
      </c>
      <c r="Q59" s="332">
        <f t="shared" si="19"/>
        <v>0</v>
      </c>
      <c r="R59" s="334">
        <f t="shared" si="20"/>
        <v>0</v>
      </c>
      <c r="S59" s="335">
        <v>0</v>
      </c>
      <c r="T59" s="335">
        <v>0</v>
      </c>
      <c r="U59" s="335"/>
      <c r="V59" s="336">
        <f t="shared" si="21"/>
        <v>0</v>
      </c>
      <c r="W59" s="336">
        <f t="shared" si="22"/>
        <v>0</v>
      </c>
      <c r="X59" s="333"/>
      <c r="Y59" s="337">
        <f t="shared" si="23"/>
        <v>0</v>
      </c>
      <c r="Z59" s="338"/>
      <c r="AA59" s="339"/>
      <c r="AB59" s="340"/>
      <c r="AC59" s="339"/>
      <c r="AD59" s="341">
        <f t="shared" si="24"/>
        <v>0</v>
      </c>
    </row>
    <row r="60" spans="1:30" ht="20.149999999999999" customHeight="1" x14ac:dyDescent="0.35">
      <c r="A60" s="327">
        <f t="shared" si="11"/>
        <v>46</v>
      </c>
      <c r="B60" s="328" t="str">
        <f>IF(RESUMEN!B54="","",RESUMEN!B54)</f>
        <v/>
      </c>
      <c r="C60" s="329" t="str">
        <f>IF(RESUMEN!C54="","",RESUMEN!C54)</f>
        <v/>
      </c>
      <c r="D60" s="328" t="str">
        <f>IF(RESUMEN!D54="","",RESUMEN!D54)</f>
        <v/>
      </c>
      <c r="E60" s="330"/>
      <c r="F60" s="331">
        <f t="shared" si="14"/>
        <v>0</v>
      </c>
      <c r="G60" s="330"/>
      <c r="H60" s="330"/>
      <c r="I60" s="332">
        <f>IF(H60=$R$2,'SS-SMI'!$H$22,IF(H60=$S$2,'SS-SMI'!$I$22,IF(H60=$T$2,'SS-SMI'!$J$22,0)))</f>
        <v>0</v>
      </c>
      <c r="J60" s="332">
        <f t="shared" si="15"/>
        <v>0</v>
      </c>
      <c r="K60" s="332">
        <f t="shared" si="16"/>
        <v>0</v>
      </c>
      <c r="L60" s="333"/>
      <c r="M60" s="333"/>
      <c r="N60" s="333"/>
      <c r="O60" s="332">
        <f t="shared" si="17"/>
        <v>0</v>
      </c>
      <c r="P60" s="332">
        <f t="shared" si="18"/>
        <v>0</v>
      </c>
      <c r="Q60" s="332">
        <f t="shared" si="19"/>
        <v>0</v>
      </c>
      <c r="R60" s="334">
        <f t="shared" si="20"/>
        <v>0</v>
      </c>
      <c r="S60" s="335">
        <v>0</v>
      </c>
      <c r="T60" s="335">
        <v>0</v>
      </c>
      <c r="U60" s="335"/>
      <c r="V60" s="336">
        <f t="shared" si="21"/>
        <v>0</v>
      </c>
      <c r="W60" s="336">
        <f t="shared" si="22"/>
        <v>0</v>
      </c>
      <c r="X60" s="333"/>
      <c r="Y60" s="337">
        <f t="shared" si="23"/>
        <v>0</v>
      </c>
      <c r="Z60" s="338"/>
      <c r="AA60" s="339"/>
      <c r="AB60" s="340"/>
      <c r="AC60" s="339"/>
      <c r="AD60" s="341">
        <f t="shared" si="24"/>
        <v>0</v>
      </c>
    </row>
    <row r="61" spans="1:30" ht="20.149999999999999" customHeight="1" x14ac:dyDescent="0.35">
      <c r="A61" s="327">
        <f t="shared" si="11"/>
        <v>47</v>
      </c>
      <c r="B61" s="328" t="str">
        <f>IF(RESUMEN!B55="","",RESUMEN!B55)</f>
        <v/>
      </c>
      <c r="C61" s="329" t="str">
        <f>IF(RESUMEN!C55="","",RESUMEN!C55)</f>
        <v/>
      </c>
      <c r="D61" s="328" t="str">
        <f>IF(RESUMEN!D55="","",RESUMEN!D55)</f>
        <v/>
      </c>
      <c r="E61" s="330"/>
      <c r="F61" s="331">
        <f t="shared" si="14"/>
        <v>0</v>
      </c>
      <c r="G61" s="330"/>
      <c r="H61" s="330"/>
      <c r="I61" s="332">
        <f>IF(H61=$R$2,'SS-SMI'!$H$22,IF(H61=$S$2,'SS-SMI'!$I$22,IF(H61=$T$2,'SS-SMI'!$J$22,0)))</f>
        <v>0</v>
      </c>
      <c r="J61" s="332">
        <f t="shared" si="15"/>
        <v>0</v>
      </c>
      <c r="K61" s="332">
        <f t="shared" si="16"/>
        <v>0</v>
      </c>
      <c r="L61" s="333"/>
      <c r="M61" s="333"/>
      <c r="N61" s="333"/>
      <c r="O61" s="332">
        <f t="shared" si="17"/>
        <v>0</v>
      </c>
      <c r="P61" s="332">
        <f t="shared" si="18"/>
        <v>0</v>
      </c>
      <c r="Q61" s="332">
        <f t="shared" si="19"/>
        <v>0</v>
      </c>
      <c r="R61" s="334">
        <f t="shared" si="20"/>
        <v>0</v>
      </c>
      <c r="S61" s="335">
        <v>0</v>
      </c>
      <c r="T61" s="335">
        <v>0</v>
      </c>
      <c r="U61" s="335"/>
      <c r="V61" s="336">
        <f t="shared" si="21"/>
        <v>0</v>
      </c>
      <c r="W61" s="336">
        <f t="shared" si="22"/>
        <v>0</v>
      </c>
      <c r="X61" s="333"/>
      <c r="Y61" s="337">
        <f t="shared" si="23"/>
        <v>0</v>
      </c>
      <c r="Z61" s="338"/>
      <c r="AA61" s="339"/>
      <c r="AB61" s="340"/>
      <c r="AC61" s="339"/>
      <c r="AD61" s="341">
        <f t="shared" si="24"/>
        <v>0</v>
      </c>
    </row>
    <row r="62" spans="1:30" ht="20.149999999999999" customHeight="1" x14ac:dyDescent="0.35">
      <c r="A62" s="327">
        <f t="shared" si="11"/>
        <v>48</v>
      </c>
      <c r="B62" s="328" t="str">
        <f>IF(RESUMEN!B56="","",RESUMEN!B56)</f>
        <v/>
      </c>
      <c r="C62" s="329" t="str">
        <f>IF(RESUMEN!C56="","",RESUMEN!C56)</f>
        <v/>
      </c>
      <c r="D62" s="328" t="str">
        <f>IF(RESUMEN!D56="","",RESUMEN!D56)</f>
        <v/>
      </c>
      <c r="E62" s="330"/>
      <c r="F62" s="331">
        <f t="shared" si="14"/>
        <v>0</v>
      </c>
      <c r="G62" s="330"/>
      <c r="H62" s="330"/>
      <c r="I62" s="332">
        <f>IF(H62=$R$2,'SS-SMI'!$H$22,IF(H62=$S$2,'SS-SMI'!$I$22,IF(H62=$T$2,'SS-SMI'!$J$22,0)))</f>
        <v>0</v>
      </c>
      <c r="J62" s="332">
        <f t="shared" si="15"/>
        <v>0</v>
      </c>
      <c r="K62" s="332">
        <f t="shared" si="16"/>
        <v>0</v>
      </c>
      <c r="L62" s="333"/>
      <c r="M62" s="333"/>
      <c r="N62" s="333"/>
      <c r="O62" s="332">
        <f t="shared" si="17"/>
        <v>0</v>
      </c>
      <c r="P62" s="332">
        <f t="shared" si="18"/>
        <v>0</v>
      </c>
      <c r="Q62" s="332">
        <f t="shared" si="19"/>
        <v>0</v>
      </c>
      <c r="R62" s="334">
        <f t="shared" si="20"/>
        <v>0</v>
      </c>
      <c r="S62" s="335">
        <v>0</v>
      </c>
      <c r="T62" s="335">
        <v>0</v>
      </c>
      <c r="U62" s="335"/>
      <c r="V62" s="336">
        <f t="shared" si="21"/>
        <v>0</v>
      </c>
      <c r="W62" s="336">
        <f t="shared" si="22"/>
        <v>0</v>
      </c>
      <c r="X62" s="333"/>
      <c r="Y62" s="337">
        <f t="shared" si="23"/>
        <v>0</v>
      </c>
      <c r="Z62" s="338"/>
      <c r="AA62" s="339"/>
      <c r="AB62" s="340"/>
      <c r="AC62" s="339"/>
      <c r="AD62" s="341">
        <f t="shared" si="24"/>
        <v>0</v>
      </c>
    </row>
    <row r="63" spans="1:30" ht="20.149999999999999" customHeight="1" x14ac:dyDescent="0.35">
      <c r="A63" s="327">
        <f t="shared" si="11"/>
        <v>49</v>
      </c>
      <c r="B63" s="328" t="str">
        <f>IF(RESUMEN!B57="","",RESUMEN!B57)</f>
        <v/>
      </c>
      <c r="C63" s="329" t="str">
        <f>IF(RESUMEN!C57="","",RESUMEN!C57)</f>
        <v/>
      </c>
      <c r="D63" s="328" t="str">
        <f>IF(RESUMEN!D57="","",RESUMEN!D57)</f>
        <v/>
      </c>
      <c r="E63" s="330"/>
      <c r="F63" s="331">
        <f t="shared" si="14"/>
        <v>0</v>
      </c>
      <c r="G63" s="330"/>
      <c r="H63" s="330"/>
      <c r="I63" s="332">
        <f>IF(H63=$R$2,'SS-SMI'!$H$22,IF(H63=$S$2,'SS-SMI'!$I$22,IF(H63=$T$2,'SS-SMI'!$J$22,0)))</f>
        <v>0</v>
      </c>
      <c r="J63" s="332">
        <f t="shared" si="15"/>
        <v>0</v>
      </c>
      <c r="K63" s="332">
        <f t="shared" si="16"/>
        <v>0</v>
      </c>
      <c r="L63" s="333"/>
      <c r="M63" s="333"/>
      <c r="N63" s="333"/>
      <c r="O63" s="332">
        <f t="shared" si="17"/>
        <v>0</v>
      </c>
      <c r="P63" s="332">
        <f t="shared" si="18"/>
        <v>0</v>
      </c>
      <c r="Q63" s="332">
        <f t="shared" si="19"/>
        <v>0</v>
      </c>
      <c r="R63" s="334">
        <f t="shared" si="20"/>
        <v>0</v>
      </c>
      <c r="S63" s="335">
        <v>0</v>
      </c>
      <c r="T63" s="335">
        <v>0</v>
      </c>
      <c r="U63" s="335"/>
      <c r="V63" s="336">
        <f t="shared" si="21"/>
        <v>0</v>
      </c>
      <c r="W63" s="336">
        <f t="shared" si="22"/>
        <v>0</v>
      </c>
      <c r="X63" s="333"/>
      <c r="Y63" s="337">
        <f t="shared" si="23"/>
        <v>0</v>
      </c>
      <c r="Z63" s="338"/>
      <c r="AA63" s="339"/>
      <c r="AB63" s="340"/>
      <c r="AC63" s="339"/>
      <c r="AD63" s="341">
        <f t="shared" si="24"/>
        <v>0</v>
      </c>
    </row>
    <row r="64" spans="1:30" ht="20.149999999999999" customHeight="1" x14ac:dyDescent="0.35">
      <c r="A64" s="327">
        <f t="shared" si="11"/>
        <v>50</v>
      </c>
      <c r="B64" s="328" t="str">
        <f>IF(RESUMEN!B58="","",RESUMEN!B58)</f>
        <v/>
      </c>
      <c r="C64" s="329" t="str">
        <f>IF(RESUMEN!C58="","",RESUMEN!C58)</f>
        <v/>
      </c>
      <c r="D64" s="328" t="str">
        <f>IF(RESUMEN!D58="","",RESUMEN!D58)</f>
        <v/>
      </c>
      <c r="E64" s="330"/>
      <c r="F64" s="331">
        <f t="shared" si="14"/>
        <v>0</v>
      </c>
      <c r="G64" s="330"/>
      <c r="H64" s="330"/>
      <c r="I64" s="332">
        <f>IF(H64=$R$2,'SS-SMI'!$H$22,IF(H64=$S$2,'SS-SMI'!$I$22,IF(H64=$T$2,'SS-SMI'!$J$22,0)))</f>
        <v>0</v>
      </c>
      <c r="J64" s="332">
        <f t="shared" si="15"/>
        <v>0</v>
      </c>
      <c r="K64" s="332">
        <f t="shared" si="16"/>
        <v>0</v>
      </c>
      <c r="L64" s="333"/>
      <c r="M64" s="333"/>
      <c r="N64" s="333"/>
      <c r="O64" s="332">
        <f t="shared" si="17"/>
        <v>0</v>
      </c>
      <c r="P64" s="332">
        <f t="shared" si="18"/>
        <v>0</v>
      </c>
      <c r="Q64" s="332">
        <f t="shared" si="19"/>
        <v>0</v>
      </c>
      <c r="R64" s="334">
        <f t="shared" si="20"/>
        <v>0</v>
      </c>
      <c r="S64" s="335">
        <v>0</v>
      </c>
      <c r="T64" s="335">
        <v>0</v>
      </c>
      <c r="U64" s="335"/>
      <c r="V64" s="336">
        <f t="shared" si="21"/>
        <v>0</v>
      </c>
      <c r="W64" s="336">
        <f t="shared" si="22"/>
        <v>0</v>
      </c>
      <c r="X64" s="333"/>
      <c r="Y64" s="337">
        <f t="shared" si="23"/>
        <v>0</v>
      </c>
      <c r="Z64" s="338"/>
      <c r="AA64" s="339"/>
      <c r="AB64" s="340"/>
      <c r="AC64" s="339"/>
      <c r="AD64" s="341">
        <f t="shared" si="24"/>
        <v>0</v>
      </c>
    </row>
    <row r="65" spans="1:30" ht="20.149999999999999" customHeight="1" x14ac:dyDescent="0.35">
      <c r="A65" s="327">
        <f t="shared" si="11"/>
        <v>51</v>
      </c>
      <c r="B65" s="328" t="str">
        <f>IF(RESUMEN!B59="","",RESUMEN!B59)</f>
        <v/>
      </c>
      <c r="C65" s="329" t="str">
        <f>IF(RESUMEN!C59="","",RESUMEN!C59)</f>
        <v/>
      </c>
      <c r="D65" s="328" t="str">
        <f>IF(RESUMEN!D59="","",RESUMEN!D59)</f>
        <v/>
      </c>
      <c r="E65" s="330"/>
      <c r="F65" s="331">
        <f t="shared" si="14"/>
        <v>0</v>
      </c>
      <c r="G65" s="330"/>
      <c r="H65" s="330"/>
      <c r="I65" s="332">
        <f>IF(H65=$R$2,'SS-SMI'!$H$22,IF(H65=$S$2,'SS-SMI'!$I$22,IF(H65=$T$2,'SS-SMI'!$J$22,0)))</f>
        <v>0</v>
      </c>
      <c r="J65" s="332">
        <f t="shared" si="15"/>
        <v>0</v>
      </c>
      <c r="K65" s="332">
        <f t="shared" si="16"/>
        <v>0</v>
      </c>
      <c r="L65" s="333"/>
      <c r="M65" s="333"/>
      <c r="N65" s="333"/>
      <c r="O65" s="332">
        <f t="shared" si="17"/>
        <v>0</v>
      </c>
      <c r="P65" s="332">
        <f t="shared" si="18"/>
        <v>0</v>
      </c>
      <c r="Q65" s="332">
        <f t="shared" si="19"/>
        <v>0</v>
      </c>
      <c r="R65" s="334">
        <f t="shared" si="20"/>
        <v>0</v>
      </c>
      <c r="S65" s="335">
        <v>0</v>
      </c>
      <c r="T65" s="335">
        <v>0</v>
      </c>
      <c r="U65" s="335"/>
      <c r="V65" s="336">
        <f t="shared" si="21"/>
        <v>0</v>
      </c>
      <c r="W65" s="336">
        <f t="shared" si="22"/>
        <v>0</v>
      </c>
      <c r="X65" s="333"/>
      <c r="Y65" s="337">
        <f t="shared" si="23"/>
        <v>0</v>
      </c>
      <c r="Z65" s="338"/>
      <c r="AA65" s="339"/>
      <c r="AB65" s="340"/>
      <c r="AC65" s="339"/>
      <c r="AD65" s="341">
        <f t="shared" si="24"/>
        <v>0</v>
      </c>
    </row>
    <row r="66" spans="1:30" ht="20.149999999999999" customHeight="1" x14ac:dyDescent="0.35">
      <c r="A66" s="327">
        <f t="shared" si="11"/>
        <v>52</v>
      </c>
      <c r="B66" s="328" t="str">
        <f>IF(RESUMEN!B60="","",RESUMEN!B60)</f>
        <v/>
      </c>
      <c r="C66" s="329" t="str">
        <f>IF(RESUMEN!C60="","",RESUMEN!C60)</f>
        <v/>
      </c>
      <c r="D66" s="328" t="str">
        <f>IF(RESUMEN!D60="","",RESUMEN!D60)</f>
        <v/>
      </c>
      <c r="E66" s="330"/>
      <c r="F66" s="331">
        <f t="shared" si="14"/>
        <v>0</v>
      </c>
      <c r="G66" s="330"/>
      <c r="H66" s="330"/>
      <c r="I66" s="332">
        <f>IF(H66=$R$2,'SS-SMI'!$H$22,IF(H66=$S$2,'SS-SMI'!$I$22,IF(H66=$T$2,'SS-SMI'!$J$22,0)))</f>
        <v>0</v>
      </c>
      <c r="J66" s="332">
        <f t="shared" si="15"/>
        <v>0</v>
      </c>
      <c r="K66" s="332">
        <f t="shared" si="16"/>
        <v>0</v>
      </c>
      <c r="L66" s="333"/>
      <c r="M66" s="333"/>
      <c r="N66" s="333"/>
      <c r="O66" s="332">
        <f t="shared" si="17"/>
        <v>0</v>
      </c>
      <c r="P66" s="332">
        <f t="shared" si="18"/>
        <v>0</v>
      </c>
      <c r="Q66" s="332">
        <f t="shared" si="19"/>
        <v>0</v>
      </c>
      <c r="R66" s="334">
        <f t="shared" si="20"/>
        <v>0</v>
      </c>
      <c r="S66" s="335">
        <v>0</v>
      </c>
      <c r="T66" s="335">
        <v>0</v>
      </c>
      <c r="U66" s="335"/>
      <c r="V66" s="336">
        <f t="shared" si="21"/>
        <v>0</v>
      </c>
      <c r="W66" s="336">
        <f t="shared" si="22"/>
        <v>0</v>
      </c>
      <c r="X66" s="333"/>
      <c r="Y66" s="337">
        <f t="shared" si="23"/>
        <v>0</v>
      </c>
      <c r="Z66" s="338"/>
      <c r="AA66" s="339"/>
      <c r="AB66" s="340"/>
      <c r="AC66" s="339"/>
      <c r="AD66" s="341">
        <f t="shared" si="24"/>
        <v>0</v>
      </c>
    </row>
    <row r="67" spans="1:30" ht="20.149999999999999" customHeight="1" x14ac:dyDescent="0.35">
      <c r="A67" s="327">
        <f t="shared" si="11"/>
        <v>53</v>
      </c>
      <c r="B67" s="328" t="str">
        <f>IF(RESUMEN!B61="","",RESUMEN!B61)</f>
        <v/>
      </c>
      <c r="C67" s="329" t="str">
        <f>IF(RESUMEN!C61="","",RESUMEN!C61)</f>
        <v/>
      </c>
      <c r="D67" s="328" t="str">
        <f>IF(RESUMEN!D61="","",RESUMEN!D61)</f>
        <v/>
      </c>
      <c r="E67" s="330"/>
      <c r="F67" s="331">
        <f t="shared" si="14"/>
        <v>0</v>
      </c>
      <c r="G67" s="330"/>
      <c r="H67" s="330"/>
      <c r="I67" s="332">
        <f>IF(H67=$R$2,'SS-SMI'!$H$22,IF(H67=$S$2,'SS-SMI'!$I$22,IF(H67=$T$2,'SS-SMI'!$J$22,0)))</f>
        <v>0</v>
      </c>
      <c r="J67" s="332">
        <f t="shared" si="15"/>
        <v>0</v>
      </c>
      <c r="K67" s="332">
        <f t="shared" si="16"/>
        <v>0</v>
      </c>
      <c r="L67" s="333"/>
      <c r="M67" s="333"/>
      <c r="N67" s="333"/>
      <c r="O67" s="332">
        <f t="shared" si="17"/>
        <v>0</v>
      </c>
      <c r="P67" s="332">
        <f t="shared" si="18"/>
        <v>0</v>
      </c>
      <c r="Q67" s="332">
        <f t="shared" si="19"/>
        <v>0</v>
      </c>
      <c r="R67" s="334">
        <f t="shared" si="20"/>
        <v>0</v>
      </c>
      <c r="S67" s="335">
        <v>0</v>
      </c>
      <c r="T67" s="335">
        <v>0</v>
      </c>
      <c r="U67" s="335"/>
      <c r="V67" s="336">
        <f t="shared" si="21"/>
        <v>0</v>
      </c>
      <c r="W67" s="336">
        <f t="shared" si="22"/>
        <v>0</v>
      </c>
      <c r="X67" s="333"/>
      <c r="Y67" s="337">
        <f t="shared" si="23"/>
        <v>0</v>
      </c>
      <c r="Z67" s="338"/>
      <c r="AA67" s="339"/>
      <c r="AB67" s="340"/>
      <c r="AC67" s="339"/>
      <c r="AD67" s="341">
        <f t="shared" si="24"/>
        <v>0</v>
      </c>
    </row>
    <row r="68" spans="1:30" ht="20.149999999999999" customHeight="1" x14ac:dyDescent="0.35">
      <c r="A68" s="327">
        <f t="shared" si="11"/>
        <v>54</v>
      </c>
      <c r="B68" s="328" t="str">
        <f>IF(RESUMEN!B62="","",RESUMEN!B62)</f>
        <v/>
      </c>
      <c r="C68" s="329" t="str">
        <f>IF(RESUMEN!C62="","",RESUMEN!C62)</f>
        <v/>
      </c>
      <c r="D68" s="328" t="str">
        <f>IF(RESUMEN!D62="","",RESUMEN!D62)</f>
        <v/>
      </c>
      <c r="E68" s="330"/>
      <c r="F68" s="331">
        <f t="shared" si="14"/>
        <v>0</v>
      </c>
      <c r="G68" s="330"/>
      <c r="H68" s="330"/>
      <c r="I68" s="332">
        <f>IF(H68=$R$2,'SS-SMI'!$H$22,IF(H68=$S$2,'SS-SMI'!$I$22,IF(H68=$T$2,'SS-SMI'!$J$22,0)))</f>
        <v>0</v>
      </c>
      <c r="J68" s="332">
        <f t="shared" si="15"/>
        <v>0</v>
      </c>
      <c r="K68" s="332">
        <f t="shared" si="16"/>
        <v>0</v>
      </c>
      <c r="L68" s="333"/>
      <c r="M68" s="333"/>
      <c r="N68" s="333"/>
      <c r="O68" s="332">
        <f t="shared" si="17"/>
        <v>0</v>
      </c>
      <c r="P68" s="332">
        <f t="shared" si="18"/>
        <v>0</v>
      </c>
      <c r="Q68" s="332">
        <f t="shared" si="19"/>
        <v>0</v>
      </c>
      <c r="R68" s="334">
        <f t="shared" si="20"/>
        <v>0</v>
      </c>
      <c r="S68" s="335">
        <v>0</v>
      </c>
      <c r="T68" s="335">
        <v>0</v>
      </c>
      <c r="U68" s="335"/>
      <c r="V68" s="336">
        <f t="shared" si="21"/>
        <v>0</v>
      </c>
      <c r="W68" s="336">
        <f t="shared" si="22"/>
        <v>0</v>
      </c>
      <c r="X68" s="333"/>
      <c r="Y68" s="337">
        <f t="shared" si="23"/>
        <v>0</v>
      </c>
      <c r="Z68" s="338"/>
      <c r="AA68" s="339"/>
      <c r="AB68" s="340"/>
      <c r="AC68" s="339"/>
      <c r="AD68" s="341">
        <f t="shared" si="24"/>
        <v>0</v>
      </c>
    </row>
    <row r="69" spans="1:30" ht="20.149999999999999" customHeight="1" x14ac:dyDescent="0.35">
      <c r="A69" s="327">
        <f t="shared" si="11"/>
        <v>55</v>
      </c>
      <c r="B69" s="328" t="str">
        <f>IF(RESUMEN!B63="","",RESUMEN!B63)</f>
        <v/>
      </c>
      <c r="C69" s="329" t="str">
        <f>IF(RESUMEN!C63="","",RESUMEN!C63)</f>
        <v/>
      </c>
      <c r="D69" s="328" t="str">
        <f>IF(RESUMEN!D63="","",RESUMEN!D63)</f>
        <v/>
      </c>
      <c r="E69" s="330"/>
      <c r="F69" s="331">
        <f t="shared" si="14"/>
        <v>0</v>
      </c>
      <c r="G69" s="330"/>
      <c r="H69" s="330"/>
      <c r="I69" s="332">
        <f>IF(H69=$R$2,'SS-SMI'!$H$22,IF(H69=$S$2,'SS-SMI'!$I$22,IF(H69=$T$2,'SS-SMI'!$J$22,0)))</f>
        <v>0</v>
      </c>
      <c r="J69" s="332">
        <f t="shared" si="15"/>
        <v>0</v>
      </c>
      <c r="K69" s="332">
        <f t="shared" si="16"/>
        <v>0</v>
      </c>
      <c r="L69" s="333"/>
      <c r="M69" s="333"/>
      <c r="N69" s="333"/>
      <c r="O69" s="332">
        <f t="shared" si="17"/>
        <v>0</v>
      </c>
      <c r="P69" s="332">
        <f t="shared" si="18"/>
        <v>0</v>
      </c>
      <c r="Q69" s="332">
        <f t="shared" si="19"/>
        <v>0</v>
      </c>
      <c r="R69" s="334">
        <f t="shared" si="20"/>
        <v>0</v>
      </c>
      <c r="S69" s="335">
        <v>0</v>
      </c>
      <c r="T69" s="335">
        <v>0</v>
      </c>
      <c r="U69" s="335"/>
      <c r="V69" s="336">
        <f t="shared" si="21"/>
        <v>0</v>
      </c>
      <c r="W69" s="336">
        <f t="shared" si="22"/>
        <v>0</v>
      </c>
      <c r="X69" s="333"/>
      <c r="Y69" s="337">
        <f t="shared" si="23"/>
        <v>0</v>
      </c>
      <c r="Z69" s="338"/>
      <c r="AA69" s="339"/>
      <c r="AB69" s="340"/>
      <c r="AC69" s="339"/>
      <c r="AD69" s="341">
        <f t="shared" si="24"/>
        <v>0</v>
      </c>
    </row>
    <row r="70" spans="1:30" ht="20.149999999999999" customHeight="1" x14ac:dyDescent="0.35">
      <c r="A70" s="327">
        <f t="shared" si="11"/>
        <v>56</v>
      </c>
      <c r="B70" s="328" t="str">
        <f>IF(RESUMEN!B64="","",RESUMEN!B64)</f>
        <v/>
      </c>
      <c r="C70" s="329" t="str">
        <f>IF(RESUMEN!C64="","",RESUMEN!C64)</f>
        <v/>
      </c>
      <c r="D70" s="328" t="str">
        <f>IF(RESUMEN!D64="","",RESUMEN!D64)</f>
        <v/>
      </c>
      <c r="E70" s="330"/>
      <c r="F70" s="331">
        <f t="shared" si="14"/>
        <v>0</v>
      </c>
      <c r="G70" s="330"/>
      <c r="H70" s="330"/>
      <c r="I70" s="332">
        <f>IF(H70=$R$2,'SS-SMI'!$H$22,IF(H70=$S$2,'SS-SMI'!$I$22,IF(H70=$T$2,'SS-SMI'!$J$22,0)))</f>
        <v>0</v>
      </c>
      <c r="J70" s="332">
        <f t="shared" si="15"/>
        <v>0</v>
      </c>
      <c r="K70" s="332">
        <f t="shared" si="16"/>
        <v>0</v>
      </c>
      <c r="L70" s="333"/>
      <c r="M70" s="333"/>
      <c r="N70" s="333"/>
      <c r="O70" s="332">
        <f t="shared" si="17"/>
        <v>0</v>
      </c>
      <c r="P70" s="332">
        <f t="shared" si="18"/>
        <v>0</v>
      </c>
      <c r="Q70" s="332">
        <f t="shared" si="19"/>
        <v>0</v>
      </c>
      <c r="R70" s="334">
        <f t="shared" si="20"/>
        <v>0</v>
      </c>
      <c r="S70" s="335">
        <v>0</v>
      </c>
      <c r="T70" s="335">
        <v>0</v>
      </c>
      <c r="U70" s="335"/>
      <c r="V70" s="336">
        <f t="shared" si="21"/>
        <v>0</v>
      </c>
      <c r="W70" s="336">
        <f t="shared" si="22"/>
        <v>0</v>
      </c>
      <c r="X70" s="333"/>
      <c r="Y70" s="337">
        <f t="shared" si="23"/>
        <v>0</v>
      </c>
      <c r="Z70" s="338"/>
      <c r="AA70" s="339"/>
      <c r="AB70" s="340"/>
      <c r="AC70" s="339"/>
      <c r="AD70" s="341">
        <f t="shared" si="24"/>
        <v>0</v>
      </c>
    </row>
    <row r="71" spans="1:30" ht="20.149999999999999" customHeight="1" x14ac:dyDescent="0.35">
      <c r="A71" s="327">
        <f t="shared" si="11"/>
        <v>57</v>
      </c>
      <c r="B71" s="328" t="str">
        <f>IF(RESUMEN!B65="","",RESUMEN!B65)</f>
        <v/>
      </c>
      <c r="C71" s="329" t="str">
        <f>IF(RESUMEN!C65="","",RESUMEN!C65)</f>
        <v/>
      </c>
      <c r="D71" s="328" t="str">
        <f>IF(RESUMEN!D65="","",RESUMEN!D65)</f>
        <v/>
      </c>
      <c r="E71" s="330"/>
      <c r="F71" s="331">
        <f t="shared" si="14"/>
        <v>0</v>
      </c>
      <c r="G71" s="330"/>
      <c r="H71" s="330"/>
      <c r="I71" s="332">
        <f>IF(H71=$R$2,'SS-SMI'!$H$22,IF(H71=$S$2,'SS-SMI'!$I$22,IF(H71=$T$2,'SS-SMI'!$J$22,0)))</f>
        <v>0</v>
      </c>
      <c r="J71" s="332">
        <f t="shared" si="15"/>
        <v>0</v>
      </c>
      <c r="K71" s="332">
        <f t="shared" si="16"/>
        <v>0</v>
      </c>
      <c r="L71" s="333"/>
      <c r="M71" s="333"/>
      <c r="N71" s="333"/>
      <c r="O71" s="332">
        <f t="shared" si="17"/>
        <v>0</v>
      </c>
      <c r="P71" s="332">
        <f t="shared" si="18"/>
        <v>0</v>
      </c>
      <c r="Q71" s="332">
        <f t="shared" si="19"/>
        <v>0</v>
      </c>
      <c r="R71" s="334">
        <f t="shared" si="20"/>
        <v>0</v>
      </c>
      <c r="S71" s="335">
        <v>0</v>
      </c>
      <c r="T71" s="335">
        <v>0</v>
      </c>
      <c r="U71" s="335"/>
      <c r="V71" s="336">
        <f t="shared" si="21"/>
        <v>0</v>
      </c>
      <c r="W71" s="336">
        <f t="shared" si="22"/>
        <v>0</v>
      </c>
      <c r="X71" s="333"/>
      <c r="Y71" s="337">
        <f t="shared" si="23"/>
        <v>0</v>
      </c>
      <c r="Z71" s="338"/>
      <c r="AA71" s="339"/>
      <c r="AB71" s="340"/>
      <c r="AC71" s="339"/>
      <c r="AD71" s="341">
        <f t="shared" si="24"/>
        <v>0</v>
      </c>
    </row>
    <row r="72" spans="1:30" ht="20.149999999999999" customHeight="1" x14ac:dyDescent="0.35">
      <c r="A72" s="327">
        <f t="shared" si="11"/>
        <v>58</v>
      </c>
      <c r="B72" s="328" t="str">
        <f>IF(RESUMEN!B66="","",RESUMEN!B66)</f>
        <v/>
      </c>
      <c r="C72" s="329" t="str">
        <f>IF(RESUMEN!C66="","",RESUMEN!C66)</f>
        <v/>
      </c>
      <c r="D72" s="328" t="str">
        <f>IF(RESUMEN!D66="","",RESUMEN!D66)</f>
        <v/>
      </c>
      <c r="E72" s="330"/>
      <c r="F72" s="331">
        <f t="shared" si="14"/>
        <v>0</v>
      </c>
      <c r="G72" s="330"/>
      <c r="H72" s="330"/>
      <c r="I72" s="332">
        <f>IF(H72=$R$2,'SS-SMI'!$H$22,IF(H72=$S$2,'SS-SMI'!$I$22,IF(H72=$T$2,'SS-SMI'!$J$22,0)))</f>
        <v>0</v>
      </c>
      <c r="J72" s="332">
        <f t="shared" si="15"/>
        <v>0</v>
      </c>
      <c r="K72" s="332">
        <f t="shared" si="16"/>
        <v>0</v>
      </c>
      <c r="L72" s="333"/>
      <c r="M72" s="333"/>
      <c r="N72" s="333"/>
      <c r="O72" s="332">
        <f t="shared" si="17"/>
        <v>0</v>
      </c>
      <c r="P72" s="332">
        <f t="shared" si="18"/>
        <v>0</v>
      </c>
      <c r="Q72" s="332">
        <f t="shared" si="19"/>
        <v>0</v>
      </c>
      <c r="R72" s="334">
        <f t="shared" si="20"/>
        <v>0</v>
      </c>
      <c r="S72" s="335">
        <v>0</v>
      </c>
      <c r="T72" s="335">
        <v>0</v>
      </c>
      <c r="U72" s="335"/>
      <c r="V72" s="336">
        <f t="shared" si="21"/>
        <v>0</v>
      </c>
      <c r="W72" s="336">
        <f t="shared" si="22"/>
        <v>0</v>
      </c>
      <c r="X72" s="333"/>
      <c r="Y72" s="337">
        <f t="shared" si="23"/>
        <v>0</v>
      </c>
      <c r="Z72" s="338"/>
      <c r="AA72" s="339"/>
      <c r="AB72" s="340"/>
      <c r="AC72" s="339"/>
      <c r="AD72" s="341">
        <f t="shared" si="24"/>
        <v>0</v>
      </c>
    </row>
    <row r="73" spans="1:30" ht="20.149999999999999" customHeight="1" x14ac:dyDescent="0.35">
      <c r="A73" s="327">
        <f t="shared" si="11"/>
        <v>59</v>
      </c>
      <c r="B73" s="328" t="str">
        <f>IF(RESUMEN!B67="","",RESUMEN!B67)</f>
        <v/>
      </c>
      <c r="C73" s="329" t="str">
        <f>IF(RESUMEN!C67="","",RESUMEN!C67)</f>
        <v/>
      </c>
      <c r="D73" s="328" t="str">
        <f>IF(RESUMEN!D67="","",RESUMEN!D67)</f>
        <v/>
      </c>
      <c r="E73" s="330"/>
      <c r="F73" s="331">
        <f t="shared" si="14"/>
        <v>0</v>
      </c>
      <c r="G73" s="330"/>
      <c r="H73" s="330"/>
      <c r="I73" s="332">
        <f>IF(H73=$R$2,'SS-SMI'!$H$22,IF(H73=$S$2,'SS-SMI'!$I$22,IF(H73=$T$2,'SS-SMI'!$J$22,0)))</f>
        <v>0</v>
      </c>
      <c r="J73" s="332">
        <f t="shared" si="15"/>
        <v>0</v>
      </c>
      <c r="K73" s="332">
        <f t="shared" si="16"/>
        <v>0</v>
      </c>
      <c r="L73" s="333"/>
      <c r="M73" s="333"/>
      <c r="N73" s="333"/>
      <c r="O73" s="332">
        <f t="shared" si="17"/>
        <v>0</v>
      </c>
      <c r="P73" s="332">
        <f t="shared" si="18"/>
        <v>0</v>
      </c>
      <c r="Q73" s="332">
        <f t="shared" si="19"/>
        <v>0</v>
      </c>
      <c r="R73" s="334">
        <f t="shared" si="20"/>
        <v>0</v>
      </c>
      <c r="S73" s="335">
        <v>0</v>
      </c>
      <c r="T73" s="335">
        <v>0</v>
      </c>
      <c r="U73" s="335"/>
      <c r="V73" s="336">
        <f t="shared" si="21"/>
        <v>0</v>
      </c>
      <c r="W73" s="336">
        <f t="shared" si="22"/>
        <v>0</v>
      </c>
      <c r="X73" s="333"/>
      <c r="Y73" s="337">
        <f t="shared" si="23"/>
        <v>0</v>
      </c>
      <c r="Z73" s="338"/>
      <c r="AA73" s="339"/>
      <c r="AB73" s="340"/>
      <c r="AC73" s="339"/>
      <c r="AD73" s="341">
        <f t="shared" si="24"/>
        <v>0</v>
      </c>
    </row>
    <row r="74" spans="1:30" ht="20.149999999999999" customHeight="1" x14ac:dyDescent="0.35">
      <c r="A74" s="327">
        <f t="shared" si="11"/>
        <v>60</v>
      </c>
      <c r="B74" s="328" t="str">
        <f>IF(RESUMEN!B68="","",RESUMEN!B68)</f>
        <v/>
      </c>
      <c r="C74" s="329" t="str">
        <f>IF(RESUMEN!C68="","",RESUMEN!C68)</f>
        <v/>
      </c>
      <c r="D74" s="328" t="str">
        <f>IF(RESUMEN!D68="","",RESUMEN!D68)</f>
        <v/>
      </c>
      <c r="E74" s="330"/>
      <c r="F74" s="331">
        <f t="shared" si="14"/>
        <v>0</v>
      </c>
      <c r="G74" s="330"/>
      <c r="H74" s="330"/>
      <c r="I74" s="332">
        <f>IF(H74=$R$2,'SS-SMI'!$H$22,IF(H74=$S$2,'SS-SMI'!$I$22,IF(H74=$T$2,'SS-SMI'!$J$22,0)))</f>
        <v>0</v>
      </c>
      <c r="J74" s="332">
        <f t="shared" si="15"/>
        <v>0</v>
      </c>
      <c r="K74" s="332">
        <f t="shared" si="16"/>
        <v>0</v>
      </c>
      <c r="L74" s="333"/>
      <c r="M74" s="333"/>
      <c r="N74" s="333"/>
      <c r="O74" s="332">
        <f t="shared" si="17"/>
        <v>0</v>
      </c>
      <c r="P74" s="332">
        <f t="shared" si="18"/>
        <v>0</v>
      </c>
      <c r="Q74" s="332">
        <f t="shared" si="19"/>
        <v>0</v>
      </c>
      <c r="R74" s="334">
        <f t="shared" si="20"/>
        <v>0</v>
      </c>
      <c r="S74" s="335">
        <v>0</v>
      </c>
      <c r="T74" s="335">
        <v>0</v>
      </c>
      <c r="U74" s="335"/>
      <c r="V74" s="336">
        <f t="shared" si="21"/>
        <v>0</v>
      </c>
      <c r="W74" s="336">
        <f t="shared" si="22"/>
        <v>0</v>
      </c>
      <c r="X74" s="333"/>
      <c r="Y74" s="337">
        <f t="shared" si="23"/>
        <v>0</v>
      </c>
      <c r="Z74" s="338"/>
      <c r="AA74" s="339"/>
      <c r="AB74" s="340"/>
      <c r="AC74" s="339"/>
      <c r="AD74" s="341">
        <f t="shared" si="24"/>
        <v>0</v>
      </c>
    </row>
    <row r="75" spans="1:30" ht="20.149999999999999" customHeight="1" x14ac:dyDescent="0.35">
      <c r="A75" s="327">
        <f t="shared" si="11"/>
        <v>61</v>
      </c>
      <c r="B75" s="328" t="str">
        <f>IF(RESUMEN!B69="","",RESUMEN!B69)</f>
        <v/>
      </c>
      <c r="C75" s="329" t="str">
        <f>IF(RESUMEN!C69="","",RESUMEN!C69)</f>
        <v/>
      </c>
      <c r="D75" s="328" t="str">
        <f>IF(RESUMEN!D69="","",RESUMEN!D69)</f>
        <v/>
      </c>
      <c r="E75" s="330"/>
      <c r="F75" s="331">
        <f t="shared" si="14"/>
        <v>0</v>
      </c>
      <c r="G75" s="330"/>
      <c r="H75" s="330"/>
      <c r="I75" s="332">
        <f>IF(H75=$R$2,'SS-SMI'!$H$22,IF(H75=$S$2,'SS-SMI'!$I$22,IF(H75=$T$2,'SS-SMI'!$J$22,0)))</f>
        <v>0</v>
      </c>
      <c r="J75" s="332">
        <f t="shared" si="15"/>
        <v>0</v>
      </c>
      <c r="K75" s="332">
        <f t="shared" si="16"/>
        <v>0</v>
      </c>
      <c r="L75" s="333"/>
      <c r="M75" s="333"/>
      <c r="N75" s="333"/>
      <c r="O75" s="332">
        <f t="shared" si="17"/>
        <v>0</v>
      </c>
      <c r="P75" s="332">
        <f t="shared" si="18"/>
        <v>0</v>
      </c>
      <c r="Q75" s="332">
        <f t="shared" si="19"/>
        <v>0</v>
      </c>
      <c r="R75" s="334">
        <f t="shared" si="20"/>
        <v>0</v>
      </c>
      <c r="S75" s="335">
        <v>0</v>
      </c>
      <c r="T75" s="335">
        <v>0</v>
      </c>
      <c r="U75" s="335"/>
      <c r="V75" s="336">
        <f t="shared" si="21"/>
        <v>0</v>
      </c>
      <c r="W75" s="336">
        <f t="shared" si="22"/>
        <v>0</v>
      </c>
      <c r="X75" s="333"/>
      <c r="Y75" s="337">
        <f t="shared" si="23"/>
        <v>0</v>
      </c>
      <c r="Z75" s="338"/>
      <c r="AA75" s="339"/>
      <c r="AB75" s="340"/>
      <c r="AC75" s="339"/>
      <c r="AD75" s="341">
        <f t="shared" si="24"/>
        <v>0</v>
      </c>
    </row>
    <row r="76" spans="1:30" ht="20.149999999999999" customHeight="1" x14ac:dyDescent="0.35">
      <c r="A76" s="327">
        <f t="shared" si="11"/>
        <v>62</v>
      </c>
      <c r="B76" s="328" t="str">
        <f>IF(RESUMEN!B70="","",RESUMEN!B70)</f>
        <v/>
      </c>
      <c r="C76" s="329" t="str">
        <f>IF(RESUMEN!C70="","",RESUMEN!C70)</f>
        <v/>
      </c>
      <c r="D76" s="328" t="str">
        <f>IF(RESUMEN!D70="","",RESUMEN!D70)</f>
        <v/>
      </c>
      <c r="E76" s="330"/>
      <c r="F76" s="331">
        <f t="shared" si="14"/>
        <v>0</v>
      </c>
      <c r="G76" s="330"/>
      <c r="H76" s="330"/>
      <c r="I76" s="332">
        <f>IF(H76=$R$2,'SS-SMI'!$H$22,IF(H76=$S$2,'SS-SMI'!$I$22,IF(H76=$T$2,'SS-SMI'!$J$22,0)))</f>
        <v>0</v>
      </c>
      <c r="J76" s="332">
        <f t="shared" si="15"/>
        <v>0</v>
      </c>
      <c r="K76" s="332">
        <f t="shared" si="16"/>
        <v>0</v>
      </c>
      <c r="L76" s="333"/>
      <c r="M76" s="333"/>
      <c r="N76" s="333"/>
      <c r="O76" s="332">
        <f t="shared" si="17"/>
        <v>0</v>
      </c>
      <c r="P76" s="332">
        <f t="shared" si="18"/>
        <v>0</v>
      </c>
      <c r="Q76" s="332">
        <f t="shared" si="19"/>
        <v>0</v>
      </c>
      <c r="R76" s="334">
        <f t="shared" si="20"/>
        <v>0</v>
      </c>
      <c r="S76" s="335">
        <v>0</v>
      </c>
      <c r="T76" s="335">
        <v>0</v>
      </c>
      <c r="U76" s="335"/>
      <c r="V76" s="336">
        <f t="shared" si="21"/>
        <v>0</v>
      </c>
      <c r="W76" s="336">
        <f t="shared" si="22"/>
        <v>0</v>
      </c>
      <c r="X76" s="333"/>
      <c r="Y76" s="337">
        <f t="shared" si="23"/>
        <v>0</v>
      </c>
      <c r="Z76" s="338"/>
      <c r="AA76" s="339"/>
      <c r="AB76" s="340"/>
      <c r="AC76" s="339"/>
      <c r="AD76" s="341">
        <f t="shared" si="24"/>
        <v>0</v>
      </c>
    </row>
    <row r="77" spans="1:30" ht="20.149999999999999" customHeight="1" x14ac:dyDescent="0.35">
      <c r="A77" s="327">
        <f t="shared" si="11"/>
        <v>63</v>
      </c>
      <c r="B77" s="328" t="str">
        <f>IF(RESUMEN!B71="","",RESUMEN!B71)</f>
        <v/>
      </c>
      <c r="C77" s="329" t="str">
        <f>IF(RESUMEN!C71="","",RESUMEN!C71)</f>
        <v/>
      </c>
      <c r="D77" s="328" t="str">
        <f>IF(RESUMEN!D71="","",RESUMEN!D71)</f>
        <v/>
      </c>
      <c r="E77" s="330"/>
      <c r="F77" s="331">
        <f t="shared" si="14"/>
        <v>0</v>
      </c>
      <c r="G77" s="330"/>
      <c r="H77" s="330"/>
      <c r="I77" s="332">
        <f>IF(H77=$R$2,'SS-SMI'!$H$22,IF(H77=$S$2,'SS-SMI'!$I$22,IF(H77=$T$2,'SS-SMI'!$J$22,0)))</f>
        <v>0</v>
      </c>
      <c r="J77" s="332">
        <f t="shared" si="15"/>
        <v>0</v>
      </c>
      <c r="K77" s="332">
        <f t="shared" si="16"/>
        <v>0</v>
      </c>
      <c r="L77" s="333"/>
      <c r="M77" s="333"/>
      <c r="N77" s="333"/>
      <c r="O77" s="332">
        <f t="shared" si="17"/>
        <v>0</v>
      </c>
      <c r="P77" s="332">
        <f t="shared" si="18"/>
        <v>0</v>
      </c>
      <c r="Q77" s="332">
        <f t="shared" si="19"/>
        <v>0</v>
      </c>
      <c r="R77" s="334">
        <f t="shared" si="20"/>
        <v>0</v>
      </c>
      <c r="S77" s="335">
        <v>0</v>
      </c>
      <c r="T77" s="335">
        <v>0</v>
      </c>
      <c r="U77" s="335"/>
      <c r="V77" s="336">
        <f t="shared" si="21"/>
        <v>0</v>
      </c>
      <c r="W77" s="336">
        <f t="shared" si="22"/>
        <v>0</v>
      </c>
      <c r="X77" s="333"/>
      <c r="Y77" s="337">
        <f t="shared" si="23"/>
        <v>0</v>
      </c>
      <c r="Z77" s="338"/>
      <c r="AA77" s="339"/>
      <c r="AB77" s="340"/>
      <c r="AC77" s="339"/>
      <c r="AD77" s="341">
        <f t="shared" si="24"/>
        <v>0</v>
      </c>
    </row>
    <row r="78" spans="1:30" ht="20.149999999999999" customHeight="1" x14ac:dyDescent="0.35">
      <c r="A78" s="327">
        <f t="shared" si="11"/>
        <v>64</v>
      </c>
      <c r="B78" s="328" t="str">
        <f>IF(RESUMEN!B72="","",RESUMEN!B72)</f>
        <v/>
      </c>
      <c r="C78" s="329" t="str">
        <f>IF(RESUMEN!C72="","",RESUMEN!C72)</f>
        <v/>
      </c>
      <c r="D78" s="328" t="str">
        <f>IF(RESUMEN!D72="","",RESUMEN!D72)</f>
        <v/>
      </c>
      <c r="E78" s="330"/>
      <c r="F78" s="331">
        <f t="shared" si="14"/>
        <v>0</v>
      </c>
      <c r="G78" s="330"/>
      <c r="H78" s="330"/>
      <c r="I78" s="332">
        <f>IF(H78=$R$2,'SS-SMI'!$H$22,IF(H78=$S$2,'SS-SMI'!$I$22,IF(H78=$T$2,'SS-SMI'!$J$22,0)))</f>
        <v>0</v>
      </c>
      <c r="J78" s="332">
        <f t="shared" si="15"/>
        <v>0</v>
      </c>
      <c r="K78" s="332">
        <f t="shared" si="16"/>
        <v>0</v>
      </c>
      <c r="L78" s="333"/>
      <c r="M78" s="333"/>
      <c r="N78" s="333"/>
      <c r="O78" s="332">
        <f t="shared" si="17"/>
        <v>0</v>
      </c>
      <c r="P78" s="332">
        <f t="shared" si="18"/>
        <v>0</v>
      </c>
      <c r="Q78" s="332">
        <f t="shared" si="19"/>
        <v>0</v>
      </c>
      <c r="R78" s="334">
        <f t="shared" si="20"/>
        <v>0</v>
      </c>
      <c r="S78" s="335">
        <v>0</v>
      </c>
      <c r="T78" s="335">
        <v>0</v>
      </c>
      <c r="U78" s="335"/>
      <c r="V78" s="336">
        <f t="shared" si="21"/>
        <v>0</v>
      </c>
      <c r="W78" s="336">
        <f t="shared" si="22"/>
        <v>0</v>
      </c>
      <c r="X78" s="333"/>
      <c r="Y78" s="337">
        <f t="shared" si="23"/>
        <v>0</v>
      </c>
      <c r="Z78" s="338"/>
      <c r="AA78" s="339"/>
      <c r="AB78" s="340"/>
      <c r="AC78" s="339"/>
      <c r="AD78" s="341">
        <f t="shared" si="24"/>
        <v>0</v>
      </c>
    </row>
    <row r="79" spans="1:30" ht="20.149999999999999" customHeight="1" x14ac:dyDescent="0.35">
      <c r="A79" s="327">
        <f t="shared" si="11"/>
        <v>65</v>
      </c>
      <c r="B79" s="328" t="str">
        <f>IF(RESUMEN!B73="","",RESUMEN!B73)</f>
        <v/>
      </c>
      <c r="C79" s="329" t="str">
        <f>IF(RESUMEN!C73="","",RESUMEN!C73)</f>
        <v/>
      </c>
      <c r="D79" s="328" t="str">
        <f>IF(RESUMEN!D73="","",RESUMEN!D73)</f>
        <v/>
      </c>
      <c r="E79" s="330"/>
      <c r="F79" s="331">
        <f t="shared" si="14"/>
        <v>0</v>
      </c>
      <c r="G79" s="330"/>
      <c r="H79" s="330"/>
      <c r="I79" s="332">
        <f>IF(H79=$R$2,'SS-SMI'!$H$22,IF(H79=$S$2,'SS-SMI'!$I$22,IF(H79=$T$2,'SS-SMI'!$J$22,0)))</f>
        <v>0</v>
      </c>
      <c r="J79" s="332">
        <f t="shared" si="15"/>
        <v>0</v>
      </c>
      <c r="K79" s="332">
        <f t="shared" si="16"/>
        <v>0</v>
      </c>
      <c r="L79" s="333"/>
      <c r="M79" s="333"/>
      <c r="N79" s="333"/>
      <c r="O79" s="332">
        <f t="shared" si="17"/>
        <v>0</v>
      </c>
      <c r="P79" s="332">
        <f t="shared" si="18"/>
        <v>0</v>
      </c>
      <c r="Q79" s="332">
        <f t="shared" si="19"/>
        <v>0</v>
      </c>
      <c r="R79" s="334">
        <f t="shared" si="20"/>
        <v>0</v>
      </c>
      <c r="S79" s="335">
        <v>0</v>
      </c>
      <c r="T79" s="335">
        <v>0</v>
      </c>
      <c r="U79" s="335"/>
      <c r="V79" s="336">
        <f t="shared" si="21"/>
        <v>0</v>
      </c>
      <c r="W79" s="336">
        <f t="shared" si="22"/>
        <v>0</v>
      </c>
      <c r="X79" s="333"/>
      <c r="Y79" s="337">
        <f t="shared" si="23"/>
        <v>0</v>
      </c>
      <c r="Z79" s="338"/>
      <c r="AA79" s="339"/>
      <c r="AB79" s="340"/>
      <c r="AC79" s="339"/>
      <c r="AD79" s="341">
        <f t="shared" si="24"/>
        <v>0</v>
      </c>
    </row>
    <row r="80" spans="1:30" ht="20.149999999999999" customHeight="1" x14ac:dyDescent="0.35">
      <c r="A80" s="327">
        <f t="shared" si="11"/>
        <v>66</v>
      </c>
      <c r="B80" s="328" t="str">
        <f>IF(RESUMEN!B74="","",RESUMEN!B74)</f>
        <v/>
      </c>
      <c r="C80" s="329" t="str">
        <f>IF(RESUMEN!C74="","",RESUMEN!C74)</f>
        <v/>
      </c>
      <c r="D80" s="328" t="str">
        <f>IF(RESUMEN!D74="","",RESUMEN!D74)</f>
        <v/>
      </c>
      <c r="E80" s="330"/>
      <c r="F80" s="331">
        <f t="shared" si="14"/>
        <v>0</v>
      </c>
      <c r="G80" s="330"/>
      <c r="H80" s="330"/>
      <c r="I80" s="332">
        <f>IF(H80=$R$2,'SS-SMI'!$H$22,IF(H80=$S$2,'SS-SMI'!$I$22,IF(H80=$T$2,'SS-SMI'!$J$22,0)))</f>
        <v>0</v>
      </c>
      <c r="J80" s="332">
        <f t="shared" si="15"/>
        <v>0</v>
      </c>
      <c r="K80" s="332">
        <f t="shared" si="16"/>
        <v>0</v>
      </c>
      <c r="L80" s="333"/>
      <c r="M80" s="333"/>
      <c r="N80" s="333"/>
      <c r="O80" s="332">
        <f t="shared" si="17"/>
        <v>0</v>
      </c>
      <c r="P80" s="332">
        <f t="shared" si="18"/>
        <v>0</v>
      </c>
      <c r="Q80" s="332">
        <f t="shared" si="19"/>
        <v>0</v>
      </c>
      <c r="R80" s="334">
        <f t="shared" si="20"/>
        <v>0</v>
      </c>
      <c r="S80" s="335">
        <v>0</v>
      </c>
      <c r="T80" s="335">
        <v>0</v>
      </c>
      <c r="U80" s="335"/>
      <c r="V80" s="336">
        <f t="shared" si="21"/>
        <v>0</v>
      </c>
      <c r="W80" s="336">
        <f t="shared" si="22"/>
        <v>0</v>
      </c>
      <c r="X80" s="333"/>
      <c r="Y80" s="337">
        <f t="shared" si="23"/>
        <v>0</v>
      </c>
      <c r="Z80" s="338"/>
      <c r="AA80" s="339"/>
      <c r="AB80" s="340"/>
      <c r="AC80" s="339"/>
      <c r="AD80" s="341">
        <f t="shared" si="24"/>
        <v>0</v>
      </c>
    </row>
    <row r="81" spans="1:30" ht="20.149999999999999" customHeight="1" x14ac:dyDescent="0.35">
      <c r="A81" s="327">
        <f t="shared" si="11"/>
        <v>67</v>
      </c>
      <c r="B81" s="328" t="str">
        <f>IF(RESUMEN!B75="","",RESUMEN!B75)</f>
        <v/>
      </c>
      <c r="C81" s="329" t="str">
        <f>IF(RESUMEN!C75="","",RESUMEN!C75)</f>
        <v/>
      </c>
      <c r="D81" s="328" t="str">
        <f>IF(RESUMEN!D75="","",RESUMEN!D75)</f>
        <v/>
      </c>
      <c r="E81" s="330"/>
      <c r="F81" s="331">
        <f t="shared" si="14"/>
        <v>0</v>
      </c>
      <c r="G81" s="330"/>
      <c r="H81" s="330"/>
      <c r="I81" s="332">
        <f>IF(H81=$R$2,'SS-SMI'!$H$22,IF(H81=$S$2,'SS-SMI'!$I$22,IF(H81=$T$2,'SS-SMI'!$J$22,0)))</f>
        <v>0</v>
      </c>
      <c r="J81" s="332">
        <f t="shared" si="15"/>
        <v>0</v>
      </c>
      <c r="K81" s="332">
        <f t="shared" si="16"/>
        <v>0</v>
      </c>
      <c r="L81" s="333"/>
      <c r="M81" s="333"/>
      <c r="N81" s="333"/>
      <c r="O81" s="332">
        <f t="shared" si="17"/>
        <v>0</v>
      </c>
      <c r="P81" s="332">
        <f t="shared" si="18"/>
        <v>0</v>
      </c>
      <c r="Q81" s="332">
        <f t="shared" si="19"/>
        <v>0</v>
      </c>
      <c r="R81" s="334">
        <f t="shared" si="20"/>
        <v>0</v>
      </c>
      <c r="S81" s="335">
        <v>0</v>
      </c>
      <c r="T81" s="335">
        <v>0</v>
      </c>
      <c r="U81" s="335"/>
      <c r="V81" s="336">
        <f t="shared" si="21"/>
        <v>0</v>
      </c>
      <c r="W81" s="336">
        <f t="shared" si="22"/>
        <v>0</v>
      </c>
      <c r="X81" s="333"/>
      <c r="Y81" s="337">
        <f t="shared" si="23"/>
        <v>0</v>
      </c>
      <c r="Z81" s="338"/>
      <c r="AA81" s="339"/>
      <c r="AB81" s="340"/>
      <c r="AC81" s="339"/>
      <c r="AD81" s="341">
        <f t="shared" si="24"/>
        <v>0</v>
      </c>
    </row>
    <row r="82" spans="1:30" ht="20.149999999999999" customHeight="1" x14ac:dyDescent="0.35">
      <c r="A82" s="327">
        <f t="shared" si="11"/>
        <v>68</v>
      </c>
      <c r="B82" s="328" t="str">
        <f>IF(RESUMEN!B76="","",RESUMEN!B76)</f>
        <v/>
      </c>
      <c r="C82" s="329" t="str">
        <f>IF(RESUMEN!C76="","",RESUMEN!C76)</f>
        <v/>
      </c>
      <c r="D82" s="328" t="str">
        <f>IF(RESUMEN!D76="","",RESUMEN!D76)</f>
        <v/>
      </c>
      <c r="E82" s="330"/>
      <c r="F82" s="331">
        <f t="shared" si="14"/>
        <v>0</v>
      </c>
      <c r="G82" s="330"/>
      <c r="H82" s="330"/>
      <c r="I82" s="332">
        <f>IF(H82=$R$2,'SS-SMI'!$H$22,IF(H82=$S$2,'SS-SMI'!$I$22,IF(H82=$T$2,'SS-SMI'!$J$22,0)))</f>
        <v>0</v>
      </c>
      <c r="J82" s="332">
        <f t="shared" si="15"/>
        <v>0</v>
      </c>
      <c r="K82" s="332">
        <f t="shared" si="16"/>
        <v>0</v>
      </c>
      <c r="L82" s="333"/>
      <c r="M82" s="333"/>
      <c r="N82" s="333"/>
      <c r="O82" s="332">
        <f t="shared" si="17"/>
        <v>0</v>
      </c>
      <c r="P82" s="332">
        <f t="shared" si="18"/>
        <v>0</v>
      </c>
      <c r="Q82" s="332">
        <f t="shared" si="19"/>
        <v>0</v>
      </c>
      <c r="R82" s="334">
        <f t="shared" si="20"/>
        <v>0</v>
      </c>
      <c r="S82" s="335">
        <v>0</v>
      </c>
      <c r="T82" s="335">
        <v>0</v>
      </c>
      <c r="U82" s="335"/>
      <c r="V82" s="336">
        <f t="shared" si="21"/>
        <v>0</v>
      </c>
      <c r="W82" s="336">
        <f t="shared" si="22"/>
        <v>0</v>
      </c>
      <c r="X82" s="333"/>
      <c r="Y82" s="337">
        <f t="shared" si="23"/>
        <v>0</v>
      </c>
      <c r="Z82" s="338"/>
      <c r="AA82" s="339"/>
      <c r="AB82" s="340"/>
      <c r="AC82" s="339"/>
      <c r="AD82" s="341">
        <f t="shared" si="24"/>
        <v>0</v>
      </c>
    </row>
    <row r="83" spans="1:30" ht="20.149999999999999" customHeight="1" x14ac:dyDescent="0.35">
      <c r="A83" s="327">
        <f t="shared" si="11"/>
        <v>69</v>
      </c>
      <c r="B83" s="328" t="str">
        <f>IF(RESUMEN!B77="","",RESUMEN!B77)</f>
        <v/>
      </c>
      <c r="C83" s="329" t="str">
        <f>IF(RESUMEN!C77="","",RESUMEN!C77)</f>
        <v/>
      </c>
      <c r="D83" s="328" t="str">
        <f>IF(RESUMEN!D77="","",RESUMEN!D77)</f>
        <v/>
      </c>
      <c r="E83" s="330"/>
      <c r="F83" s="331">
        <f t="shared" si="4"/>
        <v>0</v>
      </c>
      <c r="G83" s="330"/>
      <c r="H83" s="330"/>
      <c r="I83" s="332">
        <f>IF(H83=$R$2,'SS-SMI'!$H$22,IF(H83=$S$2,'SS-SMI'!$I$22,IF(H83=$T$2,'SS-SMI'!$J$22,0)))</f>
        <v>0</v>
      </c>
      <c r="J83" s="332">
        <f t="shared" si="5"/>
        <v>0</v>
      </c>
      <c r="K83" s="332">
        <f t="shared" si="0"/>
        <v>0</v>
      </c>
      <c r="L83" s="333"/>
      <c r="M83" s="333"/>
      <c r="N83" s="333"/>
      <c r="O83" s="332">
        <f t="shared" si="12"/>
        <v>0</v>
      </c>
      <c r="P83" s="332">
        <f t="shared" si="13"/>
        <v>0</v>
      </c>
      <c r="Q83" s="332">
        <f t="shared" si="6"/>
        <v>0</v>
      </c>
      <c r="R83" s="334">
        <f t="shared" si="7"/>
        <v>0</v>
      </c>
      <c r="S83" s="335">
        <v>0</v>
      </c>
      <c r="T83" s="335">
        <v>0</v>
      </c>
      <c r="U83" s="335"/>
      <c r="V83" s="336">
        <f t="shared" si="3"/>
        <v>0</v>
      </c>
      <c r="W83" s="336">
        <f t="shared" si="8"/>
        <v>0</v>
      </c>
      <c r="X83" s="333"/>
      <c r="Y83" s="337">
        <f t="shared" si="9"/>
        <v>0</v>
      </c>
      <c r="Z83" s="338"/>
      <c r="AA83" s="339"/>
      <c r="AB83" s="340"/>
      <c r="AC83" s="339"/>
      <c r="AD83" s="341">
        <f t="shared" si="10"/>
        <v>0</v>
      </c>
    </row>
    <row r="84" spans="1:30" ht="20.149999999999999" customHeight="1" x14ac:dyDescent="0.35">
      <c r="A84" s="56"/>
      <c r="B84" s="318"/>
      <c r="C84" s="318"/>
      <c r="D84" s="318"/>
      <c r="E84" s="318"/>
      <c r="F84" s="318"/>
      <c r="G84" s="318"/>
      <c r="H84" s="318"/>
      <c r="I84" s="318"/>
      <c r="J84" s="318"/>
      <c r="K84" s="318"/>
      <c r="L84" s="319">
        <f>SUM(L15:L83)</f>
        <v>0</v>
      </c>
      <c r="M84" s="318"/>
      <c r="N84" s="318"/>
      <c r="O84" s="319">
        <f t="shared" ref="O84:Z84" si="25">SUM(O15:O83)</f>
        <v>0</v>
      </c>
      <c r="P84" s="319">
        <f t="shared" si="25"/>
        <v>0</v>
      </c>
      <c r="Q84" s="319">
        <f t="shared" si="25"/>
        <v>0</v>
      </c>
      <c r="R84" s="319">
        <f t="shared" si="25"/>
        <v>0</v>
      </c>
      <c r="S84" s="319">
        <f t="shared" si="25"/>
        <v>0</v>
      </c>
      <c r="T84" s="319">
        <f t="shared" si="25"/>
        <v>0</v>
      </c>
      <c r="U84" s="319">
        <f t="shared" si="25"/>
        <v>0</v>
      </c>
      <c r="V84" s="320">
        <f t="shared" si="25"/>
        <v>0</v>
      </c>
      <c r="W84" s="320">
        <f t="shared" si="25"/>
        <v>0</v>
      </c>
      <c r="X84" s="319">
        <f t="shared" si="25"/>
        <v>0</v>
      </c>
      <c r="Y84" s="320">
        <f t="shared" si="25"/>
        <v>0</v>
      </c>
      <c r="Z84" s="321">
        <f t="shared" si="25"/>
        <v>0</v>
      </c>
      <c r="AA84" s="322"/>
      <c r="AB84" s="322"/>
      <c r="AC84" s="322"/>
      <c r="AD84" s="323">
        <f>SUM(AD15:AD83)</f>
        <v>0</v>
      </c>
    </row>
  </sheetData>
  <sheetProtection algorithmName="SHA-512" hashValue="n8ngjJq8F/egGoAb63pgf6Me8bQfD73bXJ9LfdDqiOTdAp50SAnKIx2OOUA9vW+DYOxz10J1dGNxKAYuY6qjQw==" saltValue="IxbakKavpVbwRqjY1oZPLg==" spinCount="100000" sheet="1" objects="1" scenarios="1"/>
  <mergeCells count="30">
    <mergeCell ref="U6:Y6"/>
    <mergeCell ref="B7:E7"/>
    <mergeCell ref="F7:G7"/>
    <mergeCell ref="O7:Q8"/>
    <mergeCell ref="U7:Y7"/>
    <mergeCell ref="W13:Y13"/>
    <mergeCell ref="Z7:AA7"/>
    <mergeCell ref="B8:E8"/>
    <mergeCell ref="O10:Q10"/>
    <mergeCell ref="O11:Q11"/>
    <mergeCell ref="P12:Q12"/>
    <mergeCell ref="F13:G13"/>
    <mergeCell ref="I13:K13"/>
    <mergeCell ref="O9:Q9"/>
    <mergeCell ref="R1:S1"/>
    <mergeCell ref="P2:Q2"/>
    <mergeCell ref="A2:A13"/>
    <mergeCell ref="E2:F2"/>
    <mergeCell ref="G2:H4"/>
    <mergeCell ref="I2:N4"/>
    <mergeCell ref="O1:Q1"/>
    <mergeCell ref="C6:E6"/>
    <mergeCell ref="F6:G6"/>
    <mergeCell ref="C3:D3"/>
    <mergeCell ref="D4:F5"/>
    <mergeCell ref="O3:Q3"/>
    <mergeCell ref="O4:Q4"/>
    <mergeCell ref="O5:Q5"/>
    <mergeCell ref="O6:Q6"/>
    <mergeCell ref="B2:D2"/>
  </mergeCells>
  <phoneticPr fontId="30" type="noConversion"/>
  <conditionalFormatting sqref="F3">
    <cfRule type="cellIs" dxfId="14" priority="1" stopIfTrue="1" operator="equal">
      <formula>"x"</formula>
    </cfRule>
  </conditionalFormatting>
  <conditionalFormatting sqref="H13:I13 L13">
    <cfRule type="expression" dxfId="13" priority="2" stopIfTrue="1">
      <formula>NOT(ISERROR(SEARCH("OJO",H13)))</formula>
    </cfRule>
  </conditionalFormatting>
  <dataValidations xWindow="18829" yWindow="5071" count="2">
    <dataValidation type="list" allowBlank="1" showErrorMessage="1" sqref="H15:H83">
      <formula1>$R$2:$T$2</formula1>
      <formula2>0</formula2>
    </dataValidation>
    <dataValidation type="list" allowBlank="1" showErrorMessage="1" sqref="AA15:AA83">
      <formula1>$AG$14:$AG$17</formula1>
      <formula2>0</formula2>
    </dataValidation>
  </dataValidations>
  <printOptions horizontalCentered="1" verticalCentered="1"/>
  <pageMargins left="0.31527777777777777" right="0.31527777777777777" top="0.74861111111111112" bottom="0.74861111111111112" header="0.31527777777777777" footer="0.31527777777777777"/>
  <pageSetup paperSize="9" firstPageNumber="0" orientation="landscape" horizontalDpi="300" verticalDpi="300"/>
  <headerFooter alignWithMargins="0">
    <oddHeader>&amp;C&amp;A</oddHeader>
    <oddFooter>&amp;R&amp;F</oddFooter>
  </headerFooter>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9"/>
    <pageSetUpPr fitToPage="1"/>
  </sheetPr>
  <dimension ref="A1:AG84"/>
  <sheetViews>
    <sheetView topLeftCell="D12" zoomScale="70" zoomScaleNormal="70" workbookViewId="0">
      <selection activeCell="AC19" sqref="AC19"/>
    </sheetView>
  </sheetViews>
  <sheetFormatPr baseColWidth="10" defaultRowHeight="14.5" x14ac:dyDescent="0.35"/>
  <cols>
    <col min="1" max="1" width="7.81640625" customWidth="1"/>
    <col min="3" max="3" width="35.81640625" customWidth="1"/>
    <col min="4" max="4" width="13" customWidth="1"/>
    <col min="6" max="6" width="7.81640625" customWidth="1"/>
    <col min="7" max="7" width="8.26953125" customWidth="1"/>
    <col min="8" max="8" width="6.54296875" customWidth="1"/>
    <col min="9" max="9" width="6.7265625" customWidth="1"/>
    <col min="10" max="10" width="10.453125" customWidth="1"/>
    <col min="11" max="11" width="8.453125" customWidth="1"/>
    <col min="12" max="12" width="13.54296875" customWidth="1"/>
    <col min="13" max="13" width="10.7265625" customWidth="1"/>
    <col min="15" max="15" width="12.81640625" customWidth="1"/>
    <col min="16" max="16" width="12.26953125" customWidth="1"/>
    <col min="17" max="17" width="12.453125" customWidth="1"/>
    <col min="18" max="18" width="15.81640625" customWidth="1"/>
    <col min="19" max="19" width="14.81640625" customWidth="1"/>
    <col min="20" max="20" width="12.54296875" bestFit="1" customWidth="1"/>
    <col min="21" max="21" width="0" hidden="1" customWidth="1"/>
    <col min="23" max="23" width="12.81640625" customWidth="1"/>
    <col min="24" max="24" width="12.81640625" hidden="1" customWidth="1"/>
    <col min="25" max="25" width="12.7265625" customWidth="1"/>
    <col min="28" max="28" width="13.54296875" customWidth="1"/>
    <col min="29" max="29" width="35.7265625" customWidth="1"/>
  </cols>
  <sheetData>
    <row r="1" spans="1:33" ht="15.5" x14ac:dyDescent="0.35">
      <c r="A1" s="5"/>
      <c r="B1" s="37"/>
      <c r="C1" s="37"/>
      <c r="D1" s="37"/>
      <c r="E1" s="37"/>
      <c r="F1" s="37"/>
      <c r="G1" s="37"/>
      <c r="H1" s="37"/>
      <c r="I1" s="37"/>
      <c r="J1" s="37"/>
      <c r="K1" s="37"/>
      <c r="L1" s="37"/>
      <c r="M1" s="37"/>
      <c r="N1" s="37"/>
      <c r="O1" s="407" t="s">
        <v>8</v>
      </c>
      <c r="P1" s="407"/>
      <c r="Q1" s="407"/>
      <c r="R1" s="400" t="str">
        <f>RESUMEN!D2</f>
        <v/>
      </c>
      <c r="S1" s="400"/>
      <c r="T1" s="37"/>
      <c r="U1" s="37"/>
      <c r="V1" s="37"/>
      <c r="W1" s="37"/>
      <c r="X1" s="37"/>
      <c r="Y1" s="37"/>
      <c r="Z1" s="37"/>
      <c r="AA1" s="37"/>
      <c r="AB1" s="37"/>
      <c r="AC1" s="37"/>
      <c r="AD1" s="37"/>
    </row>
    <row r="2" spans="1:33" ht="15.75" customHeight="1" x14ac:dyDescent="0.35">
      <c r="A2" s="402"/>
      <c r="B2" s="415" t="s">
        <v>274</v>
      </c>
      <c r="C2" s="415"/>
      <c r="D2" s="415"/>
      <c r="E2" s="403" t="str">
        <f>'SS-SMI'!E3</f>
        <v>2024</v>
      </c>
      <c r="F2" s="403"/>
      <c r="G2" s="430" t="s">
        <v>58</v>
      </c>
      <c r="H2" s="430"/>
      <c r="I2" s="432" t="str">
        <f>IF(RESUMEN!D3="","",RESUMEN!D3)</f>
        <v/>
      </c>
      <c r="J2" s="432"/>
      <c r="K2" s="432"/>
      <c r="L2" s="432"/>
      <c r="M2" s="432"/>
      <c r="N2" s="432"/>
      <c r="O2" s="141"/>
      <c r="P2" s="401" t="s">
        <v>59</v>
      </c>
      <c r="Q2" s="401"/>
      <c r="R2" s="143">
        <f>'SS-SMI'!D9</f>
        <v>2024</v>
      </c>
      <c r="S2" s="143">
        <f>'SS-SMI'!E9</f>
        <v>2025</v>
      </c>
      <c r="T2" s="143">
        <f>'SS-SMI'!F9</f>
        <v>2026</v>
      </c>
      <c r="U2" s="37"/>
      <c r="V2" s="37"/>
      <c r="W2" s="37"/>
      <c r="X2" s="37"/>
      <c r="Y2" s="37"/>
      <c r="Z2" s="37"/>
      <c r="AA2" s="37"/>
      <c r="AB2" s="37"/>
      <c r="AC2" s="37"/>
      <c r="AD2" s="37"/>
    </row>
    <row r="3" spans="1:33" ht="10.5" customHeight="1" x14ac:dyDescent="0.35">
      <c r="A3" s="402"/>
      <c r="B3" s="39"/>
      <c r="C3" s="410"/>
      <c r="D3" s="410"/>
      <c r="E3" s="39"/>
      <c r="F3" s="40"/>
      <c r="G3" s="430"/>
      <c r="H3" s="430"/>
      <c r="I3" s="432"/>
      <c r="J3" s="432"/>
      <c r="K3" s="432"/>
      <c r="L3" s="432"/>
      <c r="M3" s="432"/>
      <c r="N3" s="432"/>
      <c r="O3" s="414" t="s">
        <v>16</v>
      </c>
      <c r="P3" s="412"/>
      <c r="Q3" s="413"/>
      <c r="R3" s="144">
        <f>'SS-SMI'!D11</f>
        <v>53.61</v>
      </c>
      <c r="S3" s="144">
        <f>'SS-SMI'!E11</f>
        <v>55.97</v>
      </c>
      <c r="T3" s="144">
        <f>'SS-SMI'!F11</f>
        <v>0</v>
      </c>
      <c r="U3" s="37"/>
      <c r="V3" s="37"/>
      <c r="W3" s="37"/>
      <c r="X3" s="37"/>
      <c r="Y3" s="37"/>
      <c r="Z3" s="37"/>
      <c r="AA3" s="37"/>
      <c r="AB3" s="37"/>
      <c r="AC3" s="37"/>
      <c r="AD3" s="37"/>
    </row>
    <row r="4" spans="1:33" x14ac:dyDescent="0.35">
      <c r="A4" s="402"/>
      <c r="B4" s="39"/>
      <c r="C4" s="39"/>
      <c r="D4" s="411"/>
      <c r="E4" s="411"/>
      <c r="F4" s="411"/>
      <c r="G4" s="430"/>
      <c r="H4" s="430"/>
      <c r="I4" s="432"/>
      <c r="J4" s="432"/>
      <c r="K4" s="432"/>
      <c r="L4" s="432"/>
      <c r="M4" s="432"/>
      <c r="N4" s="432"/>
      <c r="O4" s="414" t="s">
        <v>20</v>
      </c>
      <c r="P4" s="412"/>
      <c r="Q4" s="413"/>
      <c r="R4" s="144">
        <f>'SS-SMI'!D12</f>
        <v>72.77</v>
      </c>
      <c r="S4" s="144">
        <f>'SS-SMI'!E12</f>
        <v>75.959999999999994</v>
      </c>
      <c r="T4" s="144">
        <f>'SS-SMI'!F12</f>
        <v>0</v>
      </c>
      <c r="U4" s="37"/>
      <c r="V4" s="37"/>
      <c r="W4" s="37"/>
      <c r="X4" s="37"/>
      <c r="Y4" s="37"/>
      <c r="Z4" s="37"/>
      <c r="AA4" s="37"/>
      <c r="AB4" s="37"/>
      <c r="AC4" s="37"/>
      <c r="AD4" s="37"/>
    </row>
    <row r="5" spans="1:33" ht="15.75" customHeight="1" x14ac:dyDescent="0.35">
      <c r="A5" s="402"/>
      <c r="B5" s="39"/>
      <c r="C5" s="39"/>
      <c r="D5" s="411"/>
      <c r="E5" s="411"/>
      <c r="F5" s="411"/>
      <c r="G5" s="41"/>
      <c r="H5" s="42"/>
      <c r="I5" s="43"/>
      <c r="J5" s="43"/>
      <c r="K5" s="43"/>
      <c r="L5" s="43"/>
      <c r="M5" s="43"/>
      <c r="N5" s="43"/>
      <c r="O5" s="414" t="s">
        <v>22</v>
      </c>
      <c r="P5" s="412"/>
      <c r="Q5" s="413"/>
      <c r="R5" s="144">
        <f>'SS-SMI'!D13</f>
        <v>4.07</v>
      </c>
      <c r="S5" s="144">
        <f>'SS-SMI'!E13</f>
        <v>4.25</v>
      </c>
      <c r="T5" s="144">
        <f>'SS-SMI'!F13</f>
        <v>0</v>
      </c>
      <c r="U5" s="37"/>
      <c r="V5" s="37"/>
      <c r="W5" s="37"/>
      <c r="X5" s="37"/>
      <c r="Y5" s="37"/>
      <c r="Z5" s="44"/>
      <c r="AA5" s="44"/>
      <c r="AB5" s="37"/>
      <c r="AC5" s="37"/>
      <c r="AD5" s="37"/>
    </row>
    <row r="6" spans="1:33" ht="15.75" customHeight="1" x14ac:dyDescent="0.35">
      <c r="A6" s="402"/>
      <c r="B6" s="46"/>
      <c r="C6" s="408" t="s">
        <v>60</v>
      </c>
      <c r="D6" s="408"/>
      <c r="E6" s="408"/>
      <c r="F6" s="409" t="str">
        <f>IF(RESUMEN!D4="","",RESUMEN!D4)</f>
        <v/>
      </c>
      <c r="G6" s="409"/>
      <c r="H6" s="43"/>
      <c r="I6" s="43"/>
      <c r="J6" s="43"/>
      <c r="K6" s="43"/>
      <c r="L6" s="43"/>
      <c r="M6" s="43"/>
      <c r="N6" s="43"/>
      <c r="O6" s="414" t="s">
        <v>24</v>
      </c>
      <c r="P6" s="412"/>
      <c r="Q6" s="413"/>
      <c r="R6" s="144">
        <f>'SS-SMI'!D14</f>
        <v>2</v>
      </c>
      <c r="S6" s="144">
        <f>'SS-SMI'!E14</f>
        <v>2.09</v>
      </c>
      <c r="T6" s="144">
        <f>'SS-SMI'!F14</f>
        <v>0</v>
      </c>
      <c r="U6" s="421"/>
      <c r="V6" s="421"/>
      <c r="W6" s="421"/>
      <c r="X6" s="421"/>
      <c r="Y6" s="421"/>
      <c r="Z6" s="47"/>
      <c r="AA6" s="47"/>
      <c r="AB6" s="37"/>
      <c r="AC6" s="37"/>
      <c r="AD6" s="37"/>
    </row>
    <row r="7" spans="1:33" ht="15.75" customHeight="1" x14ac:dyDescent="0.35">
      <c r="A7" s="402"/>
      <c r="B7" s="408" t="s">
        <v>61</v>
      </c>
      <c r="C7" s="408"/>
      <c r="D7" s="408"/>
      <c r="E7" s="408"/>
      <c r="F7" s="409" t="str">
        <f>IF(RESUMEN!D5="","",RESUMEN!D5)</f>
        <v/>
      </c>
      <c r="G7" s="409"/>
      <c r="H7" s="43"/>
      <c r="I7" s="43"/>
      <c r="J7" s="43"/>
      <c r="K7" s="43"/>
      <c r="L7" s="43"/>
      <c r="M7" s="43"/>
      <c r="N7" s="43"/>
      <c r="O7" s="422" t="s">
        <v>26</v>
      </c>
      <c r="P7" s="423"/>
      <c r="Q7" s="424"/>
      <c r="R7" s="144">
        <f>'SS-SMI'!D15</f>
        <v>3.82</v>
      </c>
      <c r="S7" s="144">
        <f>'SS-SMI'!E15</f>
        <v>3.99</v>
      </c>
      <c r="T7" s="144">
        <f>'SS-SMI'!F15</f>
        <v>0</v>
      </c>
      <c r="U7" s="428" t="s">
        <v>62</v>
      </c>
      <c r="V7" s="428"/>
      <c r="W7" s="428"/>
      <c r="X7" s="428"/>
      <c r="Y7" s="428"/>
      <c r="Z7" s="417">
        <f>'SS-SMI'!D24</f>
        <v>421</v>
      </c>
      <c r="AA7" s="417">
        <f>'SS-SMI'!E22</f>
        <v>39.466666666666669</v>
      </c>
      <c r="AB7" s="37"/>
      <c r="AC7" s="37"/>
      <c r="AD7" s="37"/>
    </row>
    <row r="8" spans="1:33" x14ac:dyDescent="0.35">
      <c r="A8" s="402"/>
      <c r="B8" s="418"/>
      <c r="C8" s="418"/>
      <c r="D8" s="418"/>
      <c r="E8" s="418"/>
      <c r="F8" s="43"/>
      <c r="G8" s="43"/>
      <c r="H8" s="43"/>
      <c r="I8" s="48"/>
      <c r="J8" s="48"/>
      <c r="K8" s="48"/>
      <c r="L8" s="48"/>
      <c r="M8" s="48"/>
      <c r="N8" s="48"/>
      <c r="O8" s="425"/>
      <c r="P8" s="426"/>
      <c r="Q8" s="427"/>
      <c r="R8" s="144">
        <f>'SS-SMI'!D16</f>
        <v>3.56</v>
      </c>
      <c r="S8" s="144">
        <f>'SS-SMI'!E16</f>
        <v>3.72</v>
      </c>
      <c r="T8" s="144">
        <f>'SS-SMI'!F16</f>
        <v>0</v>
      </c>
      <c r="U8" s="49"/>
      <c r="V8" s="49"/>
      <c r="W8" s="49"/>
      <c r="X8" s="49"/>
      <c r="Y8" s="49"/>
      <c r="Z8" s="37"/>
      <c r="AA8" s="37"/>
      <c r="AB8" s="37"/>
      <c r="AC8" s="37"/>
      <c r="AD8" s="37"/>
    </row>
    <row r="9" spans="1:33" x14ac:dyDescent="0.35">
      <c r="A9" s="402"/>
      <c r="B9" s="128"/>
      <c r="C9" s="128"/>
      <c r="D9" s="128"/>
      <c r="E9" s="128"/>
      <c r="F9" s="43"/>
      <c r="G9" s="43"/>
      <c r="H9" s="43"/>
      <c r="I9" s="48"/>
      <c r="J9" s="48"/>
      <c r="K9" s="48"/>
      <c r="L9" s="48"/>
      <c r="M9" s="48"/>
      <c r="N9" s="48"/>
      <c r="O9" s="414" t="s">
        <v>245</v>
      </c>
      <c r="P9" s="412"/>
      <c r="Q9" s="413"/>
      <c r="R9" s="144">
        <f>'SS-SMI'!D17</f>
        <v>7.6726459999999985</v>
      </c>
      <c r="S9" s="144">
        <f>'SS-SMI'!E17</f>
        <v>9.2540399999999998</v>
      </c>
      <c r="T9" s="144">
        <f>'SS-SMI'!F17</f>
        <v>0</v>
      </c>
      <c r="U9" s="49"/>
      <c r="V9" s="49"/>
      <c r="W9" s="49"/>
      <c r="X9" s="49"/>
      <c r="Y9" s="49"/>
      <c r="Z9" s="37"/>
      <c r="AA9" s="37"/>
      <c r="AB9" s="37"/>
      <c r="AC9" s="37"/>
      <c r="AD9" s="37"/>
    </row>
    <row r="10" spans="1:33" x14ac:dyDescent="0.35">
      <c r="A10" s="402"/>
      <c r="B10" s="37"/>
      <c r="C10" s="37"/>
      <c r="D10" s="37"/>
      <c r="E10" s="37"/>
      <c r="F10" s="43"/>
      <c r="G10" s="43"/>
      <c r="H10" s="43"/>
      <c r="I10" s="48"/>
      <c r="J10" s="48"/>
      <c r="K10" s="48"/>
      <c r="L10" s="48"/>
      <c r="M10" s="48"/>
      <c r="N10" s="48"/>
      <c r="O10" s="401" t="s">
        <v>246</v>
      </c>
      <c r="P10" s="401"/>
      <c r="Q10" s="401"/>
      <c r="R10" s="50">
        <f>'SS-SMI'!D18</f>
        <v>147.50264599999997</v>
      </c>
      <c r="S10" s="50">
        <f>'SS-SMI'!E18</f>
        <v>155.23404000000002</v>
      </c>
      <c r="T10" s="50">
        <f>'SS-SMI'!F18</f>
        <v>0</v>
      </c>
      <c r="U10" s="37"/>
      <c r="V10" s="37"/>
      <c r="W10" s="37"/>
      <c r="X10" s="37"/>
      <c r="Y10" s="37"/>
      <c r="Z10" s="37"/>
      <c r="AA10" s="37"/>
      <c r="AB10" s="37"/>
      <c r="AC10" s="37"/>
      <c r="AD10" s="37"/>
    </row>
    <row r="11" spans="1:33" x14ac:dyDescent="0.35">
      <c r="A11" s="402"/>
      <c r="B11" s="37"/>
      <c r="C11" s="37"/>
      <c r="D11" s="37"/>
      <c r="E11" s="51"/>
      <c r="F11" s="43"/>
      <c r="G11" s="43"/>
      <c r="H11" s="43"/>
      <c r="I11" s="52"/>
      <c r="J11" s="52"/>
      <c r="K11" s="52"/>
      <c r="L11" s="52"/>
      <c r="M11" s="52"/>
      <c r="N11" s="52"/>
      <c r="O11" s="401" t="s">
        <v>63</v>
      </c>
      <c r="P11" s="401"/>
      <c r="Q11" s="401"/>
      <c r="R11" s="142">
        <f>'SS-SMI'!D22</f>
        <v>37.799999999999997</v>
      </c>
      <c r="S11" s="142">
        <f>'SS-SMI'!E22</f>
        <v>39.466666666666669</v>
      </c>
      <c r="T11" s="142">
        <f>'SS-SMI'!F22</f>
        <v>0</v>
      </c>
      <c r="U11" s="37"/>
      <c r="V11" s="37"/>
      <c r="W11" s="37"/>
      <c r="X11" s="37"/>
      <c r="Y11" s="37"/>
      <c r="Z11" s="37"/>
      <c r="AA11" s="37"/>
      <c r="AB11" s="53"/>
      <c r="AC11" s="37"/>
      <c r="AD11" s="37"/>
    </row>
    <row r="12" spans="1:33" x14ac:dyDescent="0.35">
      <c r="A12" s="402"/>
      <c r="B12" s="37"/>
      <c r="C12" s="37"/>
      <c r="D12" s="37"/>
      <c r="E12" s="37"/>
      <c r="F12" s="37"/>
      <c r="G12" s="37"/>
      <c r="H12" s="43"/>
      <c r="I12" s="43"/>
      <c r="J12" s="43"/>
      <c r="K12" s="43"/>
      <c r="L12" s="43"/>
      <c r="M12" s="43"/>
      <c r="N12" s="43"/>
      <c r="O12" s="141"/>
      <c r="P12" s="401" t="s">
        <v>64</v>
      </c>
      <c r="Q12" s="401"/>
      <c r="R12" s="145">
        <f>'SS-SMI'!D21</f>
        <v>1134</v>
      </c>
      <c r="S12" s="145">
        <f>'SS-SMI'!E21</f>
        <v>1184</v>
      </c>
      <c r="T12" s="145">
        <f>'SS-SMI'!F21</f>
        <v>0</v>
      </c>
      <c r="U12" s="37"/>
      <c r="V12" s="37"/>
      <c r="W12" s="37"/>
      <c r="X12" s="37"/>
      <c r="Y12" s="37"/>
      <c r="Z12" s="37"/>
      <c r="AA12" s="37"/>
      <c r="AB12" s="37"/>
      <c r="AC12" s="37"/>
      <c r="AD12" s="37"/>
    </row>
    <row r="13" spans="1:33" ht="15" customHeight="1" x14ac:dyDescent="0.35">
      <c r="A13" s="360"/>
      <c r="B13" s="37"/>
      <c r="C13" s="37"/>
      <c r="D13" s="37"/>
      <c r="E13" s="37"/>
      <c r="F13" s="419" t="s">
        <v>65</v>
      </c>
      <c r="G13" s="419"/>
      <c r="H13" s="54"/>
      <c r="I13" s="420" t="s">
        <v>66</v>
      </c>
      <c r="J13" s="420"/>
      <c r="K13" s="420"/>
      <c r="L13" s="54"/>
      <c r="M13" s="43"/>
      <c r="N13" s="43"/>
      <c r="O13" s="42"/>
      <c r="P13" s="42"/>
      <c r="Q13" s="42"/>
      <c r="R13" s="42"/>
      <c r="S13" s="37"/>
      <c r="T13" s="37"/>
      <c r="U13" s="37"/>
      <c r="V13" s="37"/>
      <c r="W13" s="416" t="s">
        <v>67</v>
      </c>
      <c r="X13" s="416"/>
      <c r="Y13" s="416"/>
      <c r="Z13" s="37"/>
      <c r="AA13" s="37"/>
      <c r="AB13" s="37"/>
      <c r="AC13" s="37"/>
      <c r="AD13" s="37"/>
    </row>
    <row r="14" spans="1:33" ht="42" x14ac:dyDescent="0.35">
      <c r="A14" s="326" t="s">
        <v>68</v>
      </c>
      <c r="B14" s="326" t="s">
        <v>41</v>
      </c>
      <c r="C14" s="326" t="s">
        <v>69</v>
      </c>
      <c r="D14" s="326" t="s">
        <v>70</v>
      </c>
      <c r="E14" s="326" t="s">
        <v>71</v>
      </c>
      <c r="F14" s="326" t="s">
        <v>72</v>
      </c>
      <c r="G14" s="326" t="s">
        <v>73</v>
      </c>
      <c r="H14" s="326" t="s">
        <v>13</v>
      </c>
      <c r="I14" s="326" t="s">
        <v>74</v>
      </c>
      <c r="J14" s="326" t="s">
        <v>75</v>
      </c>
      <c r="K14" s="326" t="s">
        <v>76</v>
      </c>
      <c r="L14" s="326" t="s">
        <v>226</v>
      </c>
      <c r="M14" s="326" t="s">
        <v>78</v>
      </c>
      <c r="N14" s="326" t="s">
        <v>79</v>
      </c>
      <c r="O14" s="326" t="s">
        <v>80</v>
      </c>
      <c r="P14" s="326" t="s">
        <v>81</v>
      </c>
      <c r="Q14" s="326" t="s">
        <v>82</v>
      </c>
      <c r="R14" s="326" t="s">
        <v>83</v>
      </c>
      <c r="S14" s="326" t="s">
        <v>84</v>
      </c>
      <c r="T14" s="326" t="s">
        <v>85</v>
      </c>
      <c r="U14" s="326" t="s">
        <v>86</v>
      </c>
      <c r="V14" s="326" t="s">
        <v>87</v>
      </c>
      <c r="W14" s="326" t="s">
        <v>88</v>
      </c>
      <c r="X14" s="326" t="s">
        <v>89</v>
      </c>
      <c r="Y14" s="326" t="s">
        <v>90</v>
      </c>
      <c r="Z14" s="326" t="s">
        <v>91</v>
      </c>
      <c r="AA14" s="326" t="s">
        <v>92</v>
      </c>
      <c r="AB14" s="326" t="s">
        <v>93</v>
      </c>
      <c r="AC14" s="326" t="s">
        <v>94</v>
      </c>
      <c r="AD14" s="326" t="s">
        <v>45</v>
      </c>
    </row>
    <row r="15" spans="1:33" ht="20.149999999999999" customHeight="1" x14ac:dyDescent="0.35">
      <c r="A15" s="327">
        <v>1</v>
      </c>
      <c r="B15" s="328" t="str">
        <f>IF(RESUMEN!B9="","",RESUMEN!B9)</f>
        <v/>
      </c>
      <c r="C15" s="329" t="str">
        <f>IF(RESUMEN!C9="","",RESUMEN!C9)</f>
        <v/>
      </c>
      <c r="D15" s="328" t="str">
        <f>IF(RESUMEN!D9="","",RESUMEN!D9)</f>
        <v/>
      </c>
      <c r="E15" s="330"/>
      <c r="F15" s="331">
        <f>IF(G15&gt;E15, "error",E15-G15)</f>
        <v>0</v>
      </c>
      <c r="G15" s="330"/>
      <c r="H15" s="330"/>
      <c r="I15" s="332">
        <f>IF(H15=$R$2,'SS-SMI'!$H$22,IF(H15=$S$2,'SS-SMI'!$I$22,IF(H15=$T$2,'SS-SMI'!$J$22,0)))</f>
        <v>0</v>
      </c>
      <c r="J15" s="332">
        <f>SUM(I15*E15)</f>
        <v>0</v>
      </c>
      <c r="K15" s="332">
        <f t="shared" ref="K15:K83" si="0">SUM(J15*14/12)</f>
        <v>0</v>
      </c>
      <c r="L15" s="333"/>
      <c r="M15" s="333"/>
      <c r="N15" s="333"/>
      <c r="O15" s="332">
        <f t="shared" ref="O15:O46" si="1">SUM(L15)</f>
        <v>0</v>
      </c>
      <c r="P15" s="332">
        <f t="shared" ref="P15:P46" si="2">SUM(O15-N15)</f>
        <v>0</v>
      </c>
      <c r="Q15" s="332">
        <f>IF(E15="",0,IF(H15=$R$2,$R$10*F15/E15,IF(H15=$S$2,$S$10*F15/E15,IF(H15=$T$2,$T$10*F15/E15,0))))</f>
        <v>0</v>
      </c>
      <c r="R15" s="334">
        <f>IF(E15="",0,IF(H15=$R$2,$R$10*G15/E15,IF(H15=$S$2,$S$10*G15/E15,IF(H15=$T$2,$T$10*G15/E15,0))))</f>
        <v>0</v>
      </c>
      <c r="S15" s="335">
        <v>0</v>
      </c>
      <c r="T15" s="335">
        <v>0</v>
      </c>
      <c r="U15" s="335"/>
      <c r="V15" s="336">
        <f t="shared" ref="V15:V83" si="3">SUM(O15+Q15+R15-S15-T15)</f>
        <v>0</v>
      </c>
      <c r="W15" s="336">
        <f>P15+Q15+R15-S15-T15</f>
        <v>0</v>
      </c>
      <c r="X15" s="333"/>
      <c r="Y15" s="337">
        <f>IF(X15&lt;&gt;0,SUM((P15-S15-T15+R15+Q15)+X15),W15)</f>
        <v>0</v>
      </c>
      <c r="Z15" s="338"/>
      <c r="AA15" s="339"/>
      <c r="AB15" s="340"/>
      <c r="AC15" s="339"/>
      <c r="AD15" s="341">
        <f t="shared" ref="AD15:AD46" si="4">IF((Y15&gt;V15),0,(V15-Y15))</f>
        <v>0</v>
      </c>
      <c r="AG15" s="55" t="s">
        <v>95</v>
      </c>
    </row>
    <row r="16" spans="1:33" ht="20.149999999999999" customHeight="1" x14ac:dyDescent="0.35">
      <c r="A16" s="327">
        <f>SUM(A15+1)</f>
        <v>2</v>
      </c>
      <c r="B16" s="328" t="str">
        <f>IF(RESUMEN!B10="","",RESUMEN!B10)</f>
        <v/>
      </c>
      <c r="C16" s="329" t="str">
        <f>IF(RESUMEN!C10="","",RESUMEN!C10)</f>
        <v/>
      </c>
      <c r="D16" s="328" t="str">
        <f>IF(RESUMEN!D10="","",RESUMEN!D10)</f>
        <v/>
      </c>
      <c r="E16" s="330"/>
      <c r="F16" s="331">
        <f t="shared" ref="F16:F83" si="5">IF(G16&gt;E16, "error",E16-G16)</f>
        <v>0</v>
      </c>
      <c r="G16" s="330"/>
      <c r="H16" s="330"/>
      <c r="I16" s="332">
        <f>IF(H16=$R$2,'SS-SMI'!$H$22,IF(H16=$S$2,'SS-SMI'!$I$22,IF(H16=$T$2,'SS-SMI'!$J$22,0)))</f>
        <v>0</v>
      </c>
      <c r="J16" s="332">
        <f t="shared" ref="J16:J83" si="6">SUM(I16*E16)</f>
        <v>0</v>
      </c>
      <c r="K16" s="332">
        <f t="shared" si="0"/>
        <v>0</v>
      </c>
      <c r="L16" s="333"/>
      <c r="M16" s="333"/>
      <c r="N16" s="333"/>
      <c r="O16" s="332">
        <f t="shared" si="1"/>
        <v>0</v>
      </c>
      <c r="P16" s="332">
        <f t="shared" si="2"/>
        <v>0</v>
      </c>
      <c r="Q16" s="332">
        <f t="shared" ref="Q16:Q83" si="7">IF(E16="",0,IF(H16=$R$2,$R$10*F16/E16,IF(H16=$S$2,$S$10*F16/E16,IF(H16=$T$2,$T$10*F16/E16,0))))</f>
        <v>0</v>
      </c>
      <c r="R16" s="334">
        <f t="shared" ref="R16:R83" si="8">IF(E16="",0,IF(H16=$R$2,$R$10*G16/E16,IF(H16=$S$2,$S$10*G16/E16,IF(H16=$T$2,$T$10*G16/E16,0))))</f>
        <v>0</v>
      </c>
      <c r="S16" s="335">
        <v>0</v>
      </c>
      <c r="T16" s="335">
        <v>0</v>
      </c>
      <c r="U16" s="335"/>
      <c r="V16" s="336">
        <f t="shared" si="3"/>
        <v>0</v>
      </c>
      <c r="W16" s="336">
        <f t="shared" ref="W16:W83" si="9">P16+Q16+R16-S16-T16</f>
        <v>0</v>
      </c>
      <c r="X16" s="333"/>
      <c r="Y16" s="337">
        <f t="shared" ref="Y16:Y83" si="10">IF(X16&lt;&gt;0,SUM((P16-S16-T16+R16+Q16)+X16),W16)</f>
        <v>0</v>
      </c>
      <c r="Z16" s="338"/>
      <c r="AA16" s="339"/>
      <c r="AB16" s="340"/>
      <c r="AC16" s="339"/>
      <c r="AD16" s="341">
        <f t="shared" si="4"/>
        <v>0</v>
      </c>
      <c r="AG16" s="55" t="s">
        <v>96</v>
      </c>
    </row>
    <row r="17" spans="1:33" ht="20.149999999999999" customHeight="1" x14ac:dyDescent="0.35">
      <c r="A17" s="327">
        <f t="shared" ref="A17:A83" si="11">SUM(A16+1)</f>
        <v>3</v>
      </c>
      <c r="B17" s="328" t="str">
        <f>IF(RESUMEN!B11="","",RESUMEN!B11)</f>
        <v/>
      </c>
      <c r="C17" s="329" t="str">
        <f>IF(RESUMEN!C11="","",RESUMEN!C11)</f>
        <v/>
      </c>
      <c r="D17" s="328" t="str">
        <f>IF(RESUMEN!D11="","",RESUMEN!D11)</f>
        <v/>
      </c>
      <c r="E17" s="330"/>
      <c r="F17" s="331">
        <f t="shared" si="5"/>
        <v>0</v>
      </c>
      <c r="G17" s="330"/>
      <c r="H17" s="330"/>
      <c r="I17" s="332">
        <f>IF(H17=$R$2,'SS-SMI'!$H$22,IF(H17=$S$2,'SS-SMI'!$I$22,IF(H17=$T$2,'SS-SMI'!$J$22,0)))</f>
        <v>0</v>
      </c>
      <c r="J17" s="332">
        <f t="shared" si="6"/>
        <v>0</v>
      </c>
      <c r="K17" s="332">
        <f t="shared" si="0"/>
        <v>0</v>
      </c>
      <c r="L17" s="333"/>
      <c r="M17" s="333"/>
      <c r="N17" s="333"/>
      <c r="O17" s="332">
        <f t="shared" si="1"/>
        <v>0</v>
      </c>
      <c r="P17" s="332">
        <f t="shared" si="2"/>
        <v>0</v>
      </c>
      <c r="Q17" s="332">
        <f t="shared" si="7"/>
        <v>0</v>
      </c>
      <c r="R17" s="334">
        <f t="shared" si="8"/>
        <v>0</v>
      </c>
      <c r="S17" s="335">
        <v>0</v>
      </c>
      <c r="T17" s="335">
        <v>0</v>
      </c>
      <c r="U17" s="335"/>
      <c r="V17" s="336">
        <f t="shared" si="3"/>
        <v>0</v>
      </c>
      <c r="W17" s="336">
        <f t="shared" si="9"/>
        <v>0</v>
      </c>
      <c r="X17" s="333"/>
      <c r="Y17" s="337">
        <f t="shared" si="10"/>
        <v>0</v>
      </c>
      <c r="Z17" s="338"/>
      <c r="AA17" s="339"/>
      <c r="AB17" s="340"/>
      <c r="AC17" s="339"/>
      <c r="AD17" s="341">
        <f t="shared" si="4"/>
        <v>0</v>
      </c>
      <c r="AG17" s="55" t="s">
        <v>97</v>
      </c>
    </row>
    <row r="18" spans="1:33" ht="20.149999999999999" customHeight="1" x14ac:dyDescent="0.35">
      <c r="A18" s="327">
        <f t="shared" si="11"/>
        <v>4</v>
      </c>
      <c r="B18" s="328" t="str">
        <f>IF(RESUMEN!B12="","",RESUMEN!B12)</f>
        <v/>
      </c>
      <c r="C18" s="329" t="str">
        <f>IF(RESUMEN!C12="","",RESUMEN!C12)</f>
        <v/>
      </c>
      <c r="D18" s="328" t="str">
        <f>IF(RESUMEN!D12="","",RESUMEN!D12)</f>
        <v/>
      </c>
      <c r="E18" s="330"/>
      <c r="F18" s="331">
        <f t="shared" si="5"/>
        <v>0</v>
      </c>
      <c r="G18" s="330"/>
      <c r="H18" s="330"/>
      <c r="I18" s="332">
        <f>IF(H18=$R$2,'SS-SMI'!$H$22,IF(H18=$S$2,'SS-SMI'!$I$22,IF(H18=$T$2,'SS-SMI'!$J$22,0)))</f>
        <v>0</v>
      </c>
      <c r="J18" s="332">
        <f t="shared" si="6"/>
        <v>0</v>
      </c>
      <c r="K18" s="332">
        <f t="shared" si="0"/>
        <v>0</v>
      </c>
      <c r="L18" s="333"/>
      <c r="M18" s="333"/>
      <c r="N18" s="333"/>
      <c r="O18" s="332">
        <f t="shared" si="1"/>
        <v>0</v>
      </c>
      <c r="P18" s="332">
        <f t="shared" si="2"/>
        <v>0</v>
      </c>
      <c r="Q18" s="332">
        <f t="shared" si="7"/>
        <v>0</v>
      </c>
      <c r="R18" s="334">
        <f t="shared" si="8"/>
        <v>0</v>
      </c>
      <c r="S18" s="335">
        <v>0</v>
      </c>
      <c r="T18" s="335">
        <v>0</v>
      </c>
      <c r="U18" s="335"/>
      <c r="V18" s="336">
        <f t="shared" si="3"/>
        <v>0</v>
      </c>
      <c r="W18" s="336">
        <f t="shared" si="9"/>
        <v>0</v>
      </c>
      <c r="X18" s="333"/>
      <c r="Y18" s="337">
        <f t="shared" si="10"/>
        <v>0</v>
      </c>
      <c r="Z18" s="338"/>
      <c r="AA18" s="339"/>
      <c r="AB18" s="340"/>
      <c r="AC18" s="339"/>
      <c r="AD18" s="341">
        <f t="shared" si="4"/>
        <v>0</v>
      </c>
    </row>
    <row r="19" spans="1:33" ht="20.149999999999999" customHeight="1" x14ac:dyDescent="0.35">
      <c r="A19" s="327">
        <f t="shared" si="11"/>
        <v>5</v>
      </c>
      <c r="B19" s="328" t="str">
        <f>IF(RESUMEN!B13="","",RESUMEN!B13)</f>
        <v/>
      </c>
      <c r="C19" s="329" t="str">
        <f>IF(RESUMEN!C13="","",RESUMEN!C13)</f>
        <v/>
      </c>
      <c r="D19" s="328" t="str">
        <f>IF(RESUMEN!D13="","",RESUMEN!D13)</f>
        <v/>
      </c>
      <c r="E19" s="330"/>
      <c r="F19" s="331">
        <f t="shared" si="5"/>
        <v>0</v>
      </c>
      <c r="G19" s="330"/>
      <c r="H19" s="330"/>
      <c r="I19" s="332">
        <f>IF(H19=$R$2,'SS-SMI'!$H$22,IF(H19=$S$2,'SS-SMI'!$I$22,IF(H19=$T$2,'SS-SMI'!$J$22,0)))</f>
        <v>0</v>
      </c>
      <c r="J19" s="332">
        <f t="shared" si="6"/>
        <v>0</v>
      </c>
      <c r="K19" s="332">
        <f t="shared" si="0"/>
        <v>0</v>
      </c>
      <c r="L19" s="333"/>
      <c r="M19" s="333"/>
      <c r="N19" s="333"/>
      <c r="O19" s="332">
        <f t="shared" si="1"/>
        <v>0</v>
      </c>
      <c r="P19" s="332">
        <f t="shared" si="2"/>
        <v>0</v>
      </c>
      <c r="Q19" s="332">
        <f t="shared" si="7"/>
        <v>0</v>
      </c>
      <c r="R19" s="334">
        <f t="shared" si="8"/>
        <v>0</v>
      </c>
      <c r="S19" s="335">
        <v>0</v>
      </c>
      <c r="T19" s="335">
        <v>0</v>
      </c>
      <c r="U19" s="335"/>
      <c r="V19" s="336">
        <f t="shared" si="3"/>
        <v>0</v>
      </c>
      <c r="W19" s="336">
        <f t="shared" si="9"/>
        <v>0</v>
      </c>
      <c r="X19" s="333"/>
      <c r="Y19" s="337">
        <f t="shared" si="10"/>
        <v>0</v>
      </c>
      <c r="Z19" s="338"/>
      <c r="AA19" s="339"/>
      <c r="AB19" s="340"/>
      <c r="AC19" s="339"/>
      <c r="AD19" s="341">
        <f t="shared" si="4"/>
        <v>0</v>
      </c>
    </row>
    <row r="20" spans="1:33" ht="20.149999999999999" customHeight="1" x14ac:dyDescent="0.35">
      <c r="A20" s="327">
        <f t="shared" si="11"/>
        <v>6</v>
      </c>
      <c r="B20" s="328" t="str">
        <f>IF(RESUMEN!B14="","",RESUMEN!B14)</f>
        <v/>
      </c>
      <c r="C20" s="329" t="str">
        <f>IF(RESUMEN!C14="","",RESUMEN!C14)</f>
        <v/>
      </c>
      <c r="D20" s="328" t="str">
        <f>IF(RESUMEN!D14="","",RESUMEN!D14)</f>
        <v/>
      </c>
      <c r="E20" s="330"/>
      <c r="F20" s="331">
        <f t="shared" si="5"/>
        <v>0</v>
      </c>
      <c r="G20" s="330"/>
      <c r="H20" s="330"/>
      <c r="I20" s="332">
        <f>IF(H20=$R$2,'SS-SMI'!$H$22,IF(H20=$S$2,'SS-SMI'!$I$22,IF(H20=$T$2,'SS-SMI'!$J$22,0)))</f>
        <v>0</v>
      </c>
      <c r="J20" s="332">
        <f t="shared" si="6"/>
        <v>0</v>
      </c>
      <c r="K20" s="332">
        <f t="shared" si="0"/>
        <v>0</v>
      </c>
      <c r="L20" s="333"/>
      <c r="M20" s="333"/>
      <c r="N20" s="333"/>
      <c r="O20" s="332">
        <f t="shared" si="1"/>
        <v>0</v>
      </c>
      <c r="P20" s="332">
        <f t="shared" si="2"/>
        <v>0</v>
      </c>
      <c r="Q20" s="332">
        <f t="shared" si="7"/>
        <v>0</v>
      </c>
      <c r="R20" s="334">
        <f t="shared" si="8"/>
        <v>0</v>
      </c>
      <c r="S20" s="335">
        <v>0</v>
      </c>
      <c r="T20" s="335">
        <v>0</v>
      </c>
      <c r="U20" s="335"/>
      <c r="V20" s="336">
        <f t="shared" si="3"/>
        <v>0</v>
      </c>
      <c r="W20" s="336">
        <f t="shared" si="9"/>
        <v>0</v>
      </c>
      <c r="X20" s="333"/>
      <c r="Y20" s="337">
        <f t="shared" si="10"/>
        <v>0</v>
      </c>
      <c r="Z20" s="338"/>
      <c r="AA20" s="339"/>
      <c r="AB20" s="340"/>
      <c r="AC20" s="339"/>
      <c r="AD20" s="341">
        <f t="shared" si="4"/>
        <v>0</v>
      </c>
    </row>
    <row r="21" spans="1:33" ht="20.149999999999999" customHeight="1" x14ac:dyDescent="0.35">
      <c r="A21" s="327">
        <f t="shared" si="11"/>
        <v>7</v>
      </c>
      <c r="B21" s="328" t="str">
        <f>IF(RESUMEN!B15="","",RESUMEN!B15)</f>
        <v/>
      </c>
      <c r="C21" s="329" t="str">
        <f>IF(RESUMEN!C15="","",RESUMEN!C15)</f>
        <v/>
      </c>
      <c r="D21" s="328" t="str">
        <f>IF(RESUMEN!D15="","",RESUMEN!D15)</f>
        <v/>
      </c>
      <c r="E21" s="330"/>
      <c r="F21" s="331">
        <f t="shared" si="5"/>
        <v>0</v>
      </c>
      <c r="G21" s="330"/>
      <c r="H21" s="330"/>
      <c r="I21" s="332">
        <f>IF(H21=$R$2,'SS-SMI'!$H$22,IF(H21=$S$2,'SS-SMI'!$I$22,IF(H21=$T$2,'SS-SMI'!$J$22,0)))</f>
        <v>0</v>
      </c>
      <c r="J21" s="332">
        <f t="shared" si="6"/>
        <v>0</v>
      </c>
      <c r="K21" s="332">
        <f t="shared" si="0"/>
        <v>0</v>
      </c>
      <c r="L21" s="333"/>
      <c r="M21" s="333"/>
      <c r="N21" s="333"/>
      <c r="O21" s="332">
        <f t="shared" si="1"/>
        <v>0</v>
      </c>
      <c r="P21" s="332">
        <f t="shared" si="2"/>
        <v>0</v>
      </c>
      <c r="Q21" s="332">
        <f t="shared" si="7"/>
        <v>0</v>
      </c>
      <c r="R21" s="334">
        <f t="shared" si="8"/>
        <v>0</v>
      </c>
      <c r="S21" s="335">
        <v>0</v>
      </c>
      <c r="T21" s="335">
        <v>0</v>
      </c>
      <c r="U21" s="335"/>
      <c r="V21" s="336">
        <f t="shared" si="3"/>
        <v>0</v>
      </c>
      <c r="W21" s="336">
        <f t="shared" si="9"/>
        <v>0</v>
      </c>
      <c r="X21" s="333"/>
      <c r="Y21" s="337">
        <f t="shared" si="10"/>
        <v>0</v>
      </c>
      <c r="Z21" s="338"/>
      <c r="AA21" s="339"/>
      <c r="AB21" s="340"/>
      <c r="AC21" s="339"/>
      <c r="AD21" s="341">
        <f t="shared" si="4"/>
        <v>0</v>
      </c>
    </row>
    <row r="22" spans="1:33" ht="20.149999999999999" customHeight="1" x14ac:dyDescent="0.35">
      <c r="A22" s="327">
        <f t="shared" si="11"/>
        <v>8</v>
      </c>
      <c r="B22" s="328" t="str">
        <f>IF(RESUMEN!B16="","",RESUMEN!B16)</f>
        <v/>
      </c>
      <c r="C22" s="329" t="str">
        <f>IF(RESUMEN!C16="","",RESUMEN!C16)</f>
        <v/>
      </c>
      <c r="D22" s="328" t="str">
        <f>IF(RESUMEN!D16="","",RESUMEN!D16)</f>
        <v/>
      </c>
      <c r="E22" s="330"/>
      <c r="F22" s="331">
        <f t="shared" si="5"/>
        <v>0</v>
      </c>
      <c r="G22" s="330"/>
      <c r="H22" s="330"/>
      <c r="I22" s="332">
        <f>IF(H22=$R$2,'SS-SMI'!$H$22,IF(H22=$S$2,'SS-SMI'!$I$22,IF(H22=$T$2,'SS-SMI'!$J$22,0)))</f>
        <v>0</v>
      </c>
      <c r="J22" s="332">
        <f t="shared" si="6"/>
        <v>0</v>
      </c>
      <c r="K22" s="332">
        <f t="shared" si="0"/>
        <v>0</v>
      </c>
      <c r="L22" s="333"/>
      <c r="M22" s="333"/>
      <c r="N22" s="333"/>
      <c r="O22" s="332">
        <f t="shared" si="1"/>
        <v>0</v>
      </c>
      <c r="P22" s="332">
        <f t="shared" si="2"/>
        <v>0</v>
      </c>
      <c r="Q22" s="332">
        <f t="shared" si="7"/>
        <v>0</v>
      </c>
      <c r="R22" s="334">
        <f t="shared" si="8"/>
        <v>0</v>
      </c>
      <c r="S22" s="335">
        <v>0</v>
      </c>
      <c r="T22" s="335">
        <v>0</v>
      </c>
      <c r="U22" s="335"/>
      <c r="V22" s="336">
        <f t="shared" si="3"/>
        <v>0</v>
      </c>
      <c r="W22" s="336">
        <f t="shared" si="9"/>
        <v>0</v>
      </c>
      <c r="X22" s="333"/>
      <c r="Y22" s="337">
        <f t="shared" si="10"/>
        <v>0</v>
      </c>
      <c r="Z22" s="338"/>
      <c r="AA22" s="339"/>
      <c r="AB22" s="340"/>
      <c r="AC22" s="339"/>
      <c r="AD22" s="341">
        <f t="shared" si="4"/>
        <v>0</v>
      </c>
    </row>
    <row r="23" spans="1:33" ht="20.149999999999999" customHeight="1" x14ac:dyDescent="0.35">
      <c r="A23" s="327">
        <f t="shared" si="11"/>
        <v>9</v>
      </c>
      <c r="B23" s="328" t="str">
        <f>IF(RESUMEN!B17="","",RESUMEN!B17)</f>
        <v/>
      </c>
      <c r="C23" s="329" t="str">
        <f>IF(RESUMEN!C17="","",RESUMEN!C17)</f>
        <v/>
      </c>
      <c r="D23" s="328" t="str">
        <f>IF(RESUMEN!D17="","",RESUMEN!D17)</f>
        <v/>
      </c>
      <c r="E23" s="330"/>
      <c r="F23" s="331">
        <f t="shared" si="5"/>
        <v>0</v>
      </c>
      <c r="G23" s="330"/>
      <c r="H23" s="330"/>
      <c r="I23" s="332">
        <f>IF(H23=$R$2,'SS-SMI'!$H$22,IF(H23=$S$2,'SS-SMI'!$I$22,IF(H23=$T$2,'SS-SMI'!$J$22,0)))</f>
        <v>0</v>
      </c>
      <c r="J23" s="332">
        <f t="shared" si="6"/>
        <v>0</v>
      </c>
      <c r="K23" s="332">
        <f t="shared" si="0"/>
        <v>0</v>
      </c>
      <c r="L23" s="333"/>
      <c r="M23" s="333"/>
      <c r="N23" s="333"/>
      <c r="O23" s="332">
        <f t="shared" si="1"/>
        <v>0</v>
      </c>
      <c r="P23" s="332">
        <f t="shared" si="2"/>
        <v>0</v>
      </c>
      <c r="Q23" s="332">
        <f t="shared" si="7"/>
        <v>0</v>
      </c>
      <c r="R23" s="334">
        <f t="shared" si="8"/>
        <v>0</v>
      </c>
      <c r="S23" s="335">
        <v>0</v>
      </c>
      <c r="T23" s="335">
        <v>0</v>
      </c>
      <c r="U23" s="335"/>
      <c r="V23" s="336">
        <f t="shared" si="3"/>
        <v>0</v>
      </c>
      <c r="W23" s="336">
        <f t="shared" si="9"/>
        <v>0</v>
      </c>
      <c r="X23" s="333"/>
      <c r="Y23" s="337">
        <f t="shared" si="10"/>
        <v>0</v>
      </c>
      <c r="Z23" s="338"/>
      <c r="AA23" s="339"/>
      <c r="AB23" s="340"/>
      <c r="AC23" s="339"/>
      <c r="AD23" s="341">
        <f t="shared" si="4"/>
        <v>0</v>
      </c>
    </row>
    <row r="24" spans="1:33" ht="20.149999999999999" customHeight="1" x14ac:dyDescent="0.35">
      <c r="A24" s="327">
        <f t="shared" si="11"/>
        <v>10</v>
      </c>
      <c r="B24" s="328" t="str">
        <f>IF(RESUMEN!B18="","",RESUMEN!B18)</f>
        <v/>
      </c>
      <c r="C24" s="329" t="str">
        <f>IF(RESUMEN!C18="","",RESUMEN!C18)</f>
        <v/>
      </c>
      <c r="D24" s="328" t="str">
        <f>IF(RESUMEN!D18="","",RESUMEN!D18)</f>
        <v/>
      </c>
      <c r="E24" s="330"/>
      <c r="F24" s="331">
        <f t="shared" si="5"/>
        <v>0</v>
      </c>
      <c r="G24" s="330"/>
      <c r="H24" s="330"/>
      <c r="I24" s="332">
        <f>IF(H24=$R$2,'SS-SMI'!$H$22,IF(H24=$S$2,'SS-SMI'!$I$22,IF(H24=$T$2,'SS-SMI'!$J$22,0)))</f>
        <v>0</v>
      </c>
      <c r="J24" s="332">
        <f t="shared" si="6"/>
        <v>0</v>
      </c>
      <c r="K24" s="332">
        <f t="shared" si="0"/>
        <v>0</v>
      </c>
      <c r="L24" s="333"/>
      <c r="M24" s="333"/>
      <c r="N24" s="333"/>
      <c r="O24" s="332">
        <f t="shared" si="1"/>
        <v>0</v>
      </c>
      <c r="P24" s="332">
        <f t="shared" si="2"/>
        <v>0</v>
      </c>
      <c r="Q24" s="332">
        <f t="shared" si="7"/>
        <v>0</v>
      </c>
      <c r="R24" s="334">
        <f t="shared" si="8"/>
        <v>0</v>
      </c>
      <c r="S24" s="335">
        <v>0</v>
      </c>
      <c r="T24" s="335">
        <v>0</v>
      </c>
      <c r="U24" s="335"/>
      <c r="V24" s="336">
        <f t="shared" si="3"/>
        <v>0</v>
      </c>
      <c r="W24" s="336">
        <f t="shared" si="9"/>
        <v>0</v>
      </c>
      <c r="X24" s="333"/>
      <c r="Y24" s="337">
        <f t="shared" si="10"/>
        <v>0</v>
      </c>
      <c r="Z24" s="338"/>
      <c r="AA24" s="339"/>
      <c r="AB24" s="340"/>
      <c r="AC24" s="339"/>
      <c r="AD24" s="341">
        <f t="shared" si="4"/>
        <v>0</v>
      </c>
    </row>
    <row r="25" spans="1:33" ht="20.149999999999999" customHeight="1" x14ac:dyDescent="0.35">
      <c r="A25" s="327">
        <f t="shared" si="11"/>
        <v>11</v>
      </c>
      <c r="B25" s="328" t="str">
        <f>IF(RESUMEN!B19="","",RESUMEN!B19)</f>
        <v/>
      </c>
      <c r="C25" s="329" t="str">
        <f>IF(RESUMEN!C19="","",RESUMEN!C19)</f>
        <v/>
      </c>
      <c r="D25" s="328" t="str">
        <f>IF(RESUMEN!D19="","",RESUMEN!D19)</f>
        <v/>
      </c>
      <c r="E25" s="330"/>
      <c r="F25" s="331">
        <f t="shared" si="5"/>
        <v>0</v>
      </c>
      <c r="G25" s="330"/>
      <c r="H25" s="330"/>
      <c r="I25" s="332">
        <f>IF(H25=$R$2,'SS-SMI'!$H$22,IF(H25=$S$2,'SS-SMI'!$I$22,IF(H25=$T$2,'SS-SMI'!$J$22,0)))</f>
        <v>0</v>
      </c>
      <c r="J25" s="332">
        <f t="shared" si="6"/>
        <v>0</v>
      </c>
      <c r="K25" s="332">
        <f t="shared" si="0"/>
        <v>0</v>
      </c>
      <c r="L25" s="333"/>
      <c r="M25" s="333"/>
      <c r="N25" s="333"/>
      <c r="O25" s="332">
        <f t="shared" si="1"/>
        <v>0</v>
      </c>
      <c r="P25" s="332">
        <f t="shared" si="2"/>
        <v>0</v>
      </c>
      <c r="Q25" s="332">
        <f t="shared" si="7"/>
        <v>0</v>
      </c>
      <c r="R25" s="334">
        <f t="shared" si="8"/>
        <v>0</v>
      </c>
      <c r="S25" s="335">
        <v>0</v>
      </c>
      <c r="T25" s="335">
        <v>0</v>
      </c>
      <c r="U25" s="335"/>
      <c r="V25" s="336">
        <f t="shared" si="3"/>
        <v>0</v>
      </c>
      <c r="W25" s="336">
        <f t="shared" si="9"/>
        <v>0</v>
      </c>
      <c r="X25" s="333"/>
      <c r="Y25" s="337">
        <f t="shared" si="10"/>
        <v>0</v>
      </c>
      <c r="Z25" s="338"/>
      <c r="AA25" s="339"/>
      <c r="AB25" s="340"/>
      <c r="AC25" s="339"/>
      <c r="AD25" s="341">
        <f t="shared" si="4"/>
        <v>0</v>
      </c>
    </row>
    <row r="26" spans="1:33" ht="20.149999999999999" customHeight="1" x14ac:dyDescent="0.35">
      <c r="A26" s="327">
        <f t="shared" si="11"/>
        <v>12</v>
      </c>
      <c r="B26" s="328" t="str">
        <f>IF(RESUMEN!B20="","",RESUMEN!B20)</f>
        <v/>
      </c>
      <c r="C26" s="329" t="str">
        <f>IF(RESUMEN!C20="","",RESUMEN!C20)</f>
        <v/>
      </c>
      <c r="D26" s="328" t="str">
        <f>IF(RESUMEN!D20="","",RESUMEN!D20)</f>
        <v/>
      </c>
      <c r="E26" s="330"/>
      <c r="F26" s="331">
        <f t="shared" si="5"/>
        <v>0</v>
      </c>
      <c r="G26" s="330"/>
      <c r="H26" s="330"/>
      <c r="I26" s="332">
        <f>IF(H26=$R$2,'SS-SMI'!$H$22,IF(H26=$S$2,'SS-SMI'!$I$22,IF(H26=$T$2,'SS-SMI'!$J$22,0)))</f>
        <v>0</v>
      </c>
      <c r="J26" s="332">
        <f t="shared" si="6"/>
        <v>0</v>
      </c>
      <c r="K26" s="332">
        <f t="shared" si="0"/>
        <v>0</v>
      </c>
      <c r="L26" s="333"/>
      <c r="M26" s="333"/>
      <c r="N26" s="333"/>
      <c r="O26" s="332">
        <f t="shared" si="1"/>
        <v>0</v>
      </c>
      <c r="P26" s="332">
        <f t="shared" si="2"/>
        <v>0</v>
      </c>
      <c r="Q26" s="332">
        <f t="shared" si="7"/>
        <v>0</v>
      </c>
      <c r="R26" s="334">
        <f t="shared" si="8"/>
        <v>0</v>
      </c>
      <c r="S26" s="335">
        <v>0</v>
      </c>
      <c r="T26" s="335">
        <v>0</v>
      </c>
      <c r="U26" s="335"/>
      <c r="V26" s="336">
        <f t="shared" si="3"/>
        <v>0</v>
      </c>
      <c r="W26" s="336">
        <f t="shared" si="9"/>
        <v>0</v>
      </c>
      <c r="X26" s="333"/>
      <c r="Y26" s="337">
        <f t="shared" si="10"/>
        <v>0</v>
      </c>
      <c r="Z26" s="338"/>
      <c r="AA26" s="339"/>
      <c r="AB26" s="340"/>
      <c r="AC26" s="339"/>
      <c r="AD26" s="341">
        <f t="shared" si="4"/>
        <v>0</v>
      </c>
    </row>
    <row r="27" spans="1:33" ht="20.149999999999999" customHeight="1" x14ac:dyDescent="0.35">
      <c r="A27" s="327">
        <f t="shared" si="11"/>
        <v>13</v>
      </c>
      <c r="B27" s="328" t="str">
        <f>IF(RESUMEN!B21="","",RESUMEN!B21)</f>
        <v/>
      </c>
      <c r="C27" s="329" t="str">
        <f>IF(RESUMEN!C21="","",RESUMEN!C21)</f>
        <v/>
      </c>
      <c r="D27" s="328" t="str">
        <f>IF(RESUMEN!D21="","",RESUMEN!D21)</f>
        <v/>
      </c>
      <c r="E27" s="330"/>
      <c r="F27" s="331">
        <f t="shared" si="5"/>
        <v>0</v>
      </c>
      <c r="G27" s="330"/>
      <c r="H27" s="330"/>
      <c r="I27" s="332">
        <f>IF(H27=$R$2,'SS-SMI'!$H$22,IF(H27=$S$2,'SS-SMI'!$I$22,IF(H27=$T$2,'SS-SMI'!$J$22,0)))</f>
        <v>0</v>
      </c>
      <c r="J27" s="332">
        <f t="shared" si="6"/>
        <v>0</v>
      </c>
      <c r="K27" s="332">
        <f t="shared" si="0"/>
        <v>0</v>
      </c>
      <c r="L27" s="333"/>
      <c r="M27" s="333"/>
      <c r="N27" s="333"/>
      <c r="O27" s="332">
        <f t="shared" si="1"/>
        <v>0</v>
      </c>
      <c r="P27" s="332">
        <f t="shared" si="2"/>
        <v>0</v>
      </c>
      <c r="Q27" s="332">
        <f t="shared" si="7"/>
        <v>0</v>
      </c>
      <c r="R27" s="334">
        <f t="shared" si="8"/>
        <v>0</v>
      </c>
      <c r="S27" s="335">
        <v>0</v>
      </c>
      <c r="T27" s="335">
        <v>0</v>
      </c>
      <c r="U27" s="335"/>
      <c r="V27" s="336">
        <f t="shared" si="3"/>
        <v>0</v>
      </c>
      <c r="W27" s="336">
        <f t="shared" si="9"/>
        <v>0</v>
      </c>
      <c r="X27" s="333"/>
      <c r="Y27" s="337">
        <f t="shared" si="10"/>
        <v>0</v>
      </c>
      <c r="Z27" s="338"/>
      <c r="AA27" s="339"/>
      <c r="AB27" s="340"/>
      <c r="AC27" s="339"/>
      <c r="AD27" s="341">
        <f t="shared" si="4"/>
        <v>0</v>
      </c>
    </row>
    <row r="28" spans="1:33" ht="20.149999999999999" customHeight="1" x14ac:dyDescent="0.35">
      <c r="A28" s="327">
        <f t="shared" si="11"/>
        <v>14</v>
      </c>
      <c r="B28" s="328" t="str">
        <f>IF(RESUMEN!B22="","",RESUMEN!B22)</f>
        <v/>
      </c>
      <c r="C28" s="329" t="str">
        <f>IF(RESUMEN!C22="","",RESUMEN!C22)</f>
        <v/>
      </c>
      <c r="D28" s="328" t="str">
        <f>IF(RESUMEN!D22="","",RESUMEN!D22)</f>
        <v/>
      </c>
      <c r="E28" s="330"/>
      <c r="F28" s="331">
        <f t="shared" si="5"/>
        <v>0</v>
      </c>
      <c r="G28" s="330"/>
      <c r="H28" s="330"/>
      <c r="I28" s="332">
        <f>IF(H28=$R$2,'SS-SMI'!$H$22,IF(H28=$S$2,'SS-SMI'!$I$22,IF(H28=$T$2,'SS-SMI'!$J$22,0)))</f>
        <v>0</v>
      </c>
      <c r="J28" s="332">
        <f t="shared" si="6"/>
        <v>0</v>
      </c>
      <c r="K28" s="332">
        <f t="shared" si="0"/>
        <v>0</v>
      </c>
      <c r="L28" s="333"/>
      <c r="M28" s="333"/>
      <c r="N28" s="333"/>
      <c r="O28" s="332">
        <f t="shared" si="1"/>
        <v>0</v>
      </c>
      <c r="P28" s="332">
        <f t="shared" si="2"/>
        <v>0</v>
      </c>
      <c r="Q28" s="332">
        <f t="shared" si="7"/>
        <v>0</v>
      </c>
      <c r="R28" s="334">
        <f t="shared" si="8"/>
        <v>0</v>
      </c>
      <c r="S28" s="335">
        <v>0</v>
      </c>
      <c r="T28" s="335">
        <v>0</v>
      </c>
      <c r="U28" s="335"/>
      <c r="V28" s="336">
        <f t="shared" si="3"/>
        <v>0</v>
      </c>
      <c r="W28" s="336">
        <f t="shared" si="9"/>
        <v>0</v>
      </c>
      <c r="X28" s="333"/>
      <c r="Y28" s="337">
        <f t="shared" si="10"/>
        <v>0</v>
      </c>
      <c r="Z28" s="338"/>
      <c r="AA28" s="339"/>
      <c r="AB28" s="340"/>
      <c r="AC28" s="339"/>
      <c r="AD28" s="341">
        <f t="shared" si="4"/>
        <v>0</v>
      </c>
    </row>
    <row r="29" spans="1:33" ht="20.149999999999999" customHeight="1" x14ac:dyDescent="0.35">
      <c r="A29" s="327">
        <f t="shared" si="11"/>
        <v>15</v>
      </c>
      <c r="B29" s="328" t="str">
        <f>IF(RESUMEN!B23="","",RESUMEN!B23)</f>
        <v/>
      </c>
      <c r="C29" s="329" t="str">
        <f>IF(RESUMEN!C23="","",RESUMEN!C23)</f>
        <v/>
      </c>
      <c r="D29" s="328" t="str">
        <f>IF(RESUMEN!D23="","",RESUMEN!D23)</f>
        <v/>
      </c>
      <c r="E29" s="330"/>
      <c r="F29" s="331">
        <f t="shared" si="5"/>
        <v>0</v>
      </c>
      <c r="G29" s="330"/>
      <c r="H29" s="330"/>
      <c r="I29" s="332">
        <f>IF(H29=$R$2,'SS-SMI'!$H$22,IF(H29=$S$2,'SS-SMI'!$I$22,IF(H29=$T$2,'SS-SMI'!$J$22,0)))</f>
        <v>0</v>
      </c>
      <c r="J29" s="332">
        <f t="shared" si="6"/>
        <v>0</v>
      </c>
      <c r="K29" s="332">
        <f t="shared" si="0"/>
        <v>0</v>
      </c>
      <c r="L29" s="333"/>
      <c r="M29" s="333"/>
      <c r="N29" s="333"/>
      <c r="O29" s="332">
        <f t="shared" si="1"/>
        <v>0</v>
      </c>
      <c r="P29" s="332">
        <f t="shared" si="2"/>
        <v>0</v>
      </c>
      <c r="Q29" s="332">
        <f t="shared" si="7"/>
        <v>0</v>
      </c>
      <c r="R29" s="334">
        <f t="shared" si="8"/>
        <v>0</v>
      </c>
      <c r="S29" s="335">
        <v>0</v>
      </c>
      <c r="T29" s="335">
        <v>0</v>
      </c>
      <c r="U29" s="335"/>
      <c r="V29" s="336">
        <f t="shared" si="3"/>
        <v>0</v>
      </c>
      <c r="W29" s="336">
        <f t="shared" si="9"/>
        <v>0</v>
      </c>
      <c r="X29" s="333"/>
      <c r="Y29" s="337">
        <f t="shared" si="10"/>
        <v>0</v>
      </c>
      <c r="Z29" s="338"/>
      <c r="AA29" s="339"/>
      <c r="AB29" s="340"/>
      <c r="AC29" s="339"/>
      <c r="AD29" s="341">
        <f t="shared" si="4"/>
        <v>0</v>
      </c>
    </row>
    <row r="30" spans="1:33" ht="20.149999999999999" customHeight="1" x14ac:dyDescent="0.35">
      <c r="A30" s="327">
        <f t="shared" si="11"/>
        <v>16</v>
      </c>
      <c r="B30" s="328" t="str">
        <f>IF(RESUMEN!B24="","",RESUMEN!B24)</f>
        <v/>
      </c>
      <c r="C30" s="329" t="str">
        <f>IF(RESUMEN!C24="","",RESUMEN!C24)</f>
        <v/>
      </c>
      <c r="D30" s="328" t="str">
        <f>IF(RESUMEN!D24="","",RESUMEN!D24)</f>
        <v/>
      </c>
      <c r="E30" s="330"/>
      <c r="F30" s="331">
        <f t="shared" si="5"/>
        <v>0</v>
      </c>
      <c r="G30" s="330"/>
      <c r="H30" s="330"/>
      <c r="I30" s="332">
        <f>IF(H30=$R$2,'SS-SMI'!$H$22,IF(H30=$S$2,'SS-SMI'!$I$22,IF(H30=$T$2,'SS-SMI'!$J$22,0)))</f>
        <v>0</v>
      </c>
      <c r="J30" s="332">
        <f t="shared" si="6"/>
        <v>0</v>
      </c>
      <c r="K30" s="332">
        <f t="shared" si="0"/>
        <v>0</v>
      </c>
      <c r="L30" s="333"/>
      <c r="M30" s="333"/>
      <c r="N30" s="333"/>
      <c r="O30" s="332">
        <f t="shared" si="1"/>
        <v>0</v>
      </c>
      <c r="P30" s="332">
        <f t="shared" si="2"/>
        <v>0</v>
      </c>
      <c r="Q30" s="332">
        <f t="shared" si="7"/>
        <v>0</v>
      </c>
      <c r="R30" s="334">
        <f t="shared" si="8"/>
        <v>0</v>
      </c>
      <c r="S30" s="335">
        <v>0</v>
      </c>
      <c r="T30" s="335">
        <v>0</v>
      </c>
      <c r="U30" s="335"/>
      <c r="V30" s="336">
        <f t="shared" si="3"/>
        <v>0</v>
      </c>
      <c r="W30" s="336">
        <f t="shared" si="9"/>
        <v>0</v>
      </c>
      <c r="X30" s="333"/>
      <c r="Y30" s="337">
        <f t="shared" si="10"/>
        <v>0</v>
      </c>
      <c r="Z30" s="338"/>
      <c r="AA30" s="339"/>
      <c r="AB30" s="340"/>
      <c r="AC30" s="339"/>
      <c r="AD30" s="341">
        <f t="shared" si="4"/>
        <v>0</v>
      </c>
    </row>
    <row r="31" spans="1:33" ht="20.149999999999999" customHeight="1" x14ac:dyDescent="0.35">
      <c r="A31" s="327">
        <f t="shared" si="11"/>
        <v>17</v>
      </c>
      <c r="B31" s="328" t="str">
        <f>IF(RESUMEN!B25="","",RESUMEN!B25)</f>
        <v/>
      </c>
      <c r="C31" s="329" t="str">
        <f>IF(RESUMEN!C25="","",RESUMEN!C25)</f>
        <v/>
      </c>
      <c r="D31" s="328" t="str">
        <f>IF(RESUMEN!D25="","",RESUMEN!D25)</f>
        <v/>
      </c>
      <c r="E31" s="330"/>
      <c r="F31" s="331">
        <f t="shared" si="5"/>
        <v>0</v>
      </c>
      <c r="G31" s="330"/>
      <c r="H31" s="330"/>
      <c r="I31" s="332">
        <f>IF(H31=$R$2,'SS-SMI'!$H$22,IF(H31=$S$2,'SS-SMI'!$I$22,IF(H31=$T$2,'SS-SMI'!$J$22,0)))</f>
        <v>0</v>
      </c>
      <c r="J31" s="332">
        <f t="shared" si="6"/>
        <v>0</v>
      </c>
      <c r="K31" s="332">
        <f t="shared" si="0"/>
        <v>0</v>
      </c>
      <c r="L31" s="333"/>
      <c r="M31" s="333"/>
      <c r="N31" s="333"/>
      <c r="O31" s="332">
        <f t="shared" si="1"/>
        <v>0</v>
      </c>
      <c r="P31" s="332">
        <f t="shared" si="2"/>
        <v>0</v>
      </c>
      <c r="Q31" s="332">
        <f t="shared" si="7"/>
        <v>0</v>
      </c>
      <c r="R31" s="334">
        <f t="shared" si="8"/>
        <v>0</v>
      </c>
      <c r="S31" s="335">
        <v>0</v>
      </c>
      <c r="T31" s="335">
        <v>0</v>
      </c>
      <c r="U31" s="335"/>
      <c r="V31" s="336">
        <f t="shared" si="3"/>
        <v>0</v>
      </c>
      <c r="W31" s="336">
        <f t="shared" si="9"/>
        <v>0</v>
      </c>
      <c r="X31" s="333"/>
      <c r="Y31" s="337">
        <f t="shared" si="10"/>
        <v>0</v>
      </c>
      <c r="Z31" s="338"/>
      <c r="AA31" s="339"/>
      <c r="AB31" s="340"/>
      <c r="AC31" s="339"/>
      <c r="AD31" s="341">
        <f t="shared" si="4"/>
        <v>0</v>
      </c>
    </row>
    <row r="32" spans="1:33" ht="20.149999999999999" customHeight="1" x14ac:dyDescent="0.35">
      <c r="A32" s="327">
        <f t="shared" si="11"/>
        <v>18</v>
      </c>
      <c r="B32" s="328" t="str">
        <f>IF(RESUMEN!B26="","",RESUMEN!B26)</f>
        <v/>
      </c>
      <c r="C32" s="329" t="str">
        <f>IF(RESUMEN!C26="","",RESUMEN!C26)</f>
        <v/>
      </c>
      <c r="D32" s="328" t="str">
        <f>IF(RESUMEN!D26="","",RESUMEN!D26)</f>
        <v/>
      </c>
      <c r="E32" s="330"/>
      <c r="F32" s="331">
        <f t="shared" si="5"/>
        <v>0</v>
      </c>
      <c r="G32" s="330"/>
      <c r="H32" s="330"/>
      <c r="I32" s="332">
        <f>IF(H32=$R$2,'SS-SMI'!$H$22,IF(H32=$S$2,'SS-SMI'!$I$22,IF(H32=$T$2,'SS-SMI'!$J$22,0)))</f>
        <v>0</v>
      </c>
      <c r="J32" s="332">
        <f t="shared" si="6"/>
        <v>0</v>
      </c>
      <c r="K32" s="332">
        <f t="shared" si="0"/>
        <v>0</v>
      </c>
      <c r="L32" s="333"/>
      <c r="M32" s="333"/>
      <c r="N32" s="333"/>
      <c r="O32" s="332">
        <f t="shared" si="1"/>
        <v>0</v>
      </c>
      <c r="P32" s="332">
        <f t="shared" si="2"/>
        <v>0</v>
      </c>
      <c r="Q32" s="332">
        <f t="shared" si="7"/>
        <v>0</v>
      </c>
      <c r="R32" s="334">
        <f t="shared" si="8"/>
        <v>0</v>
      </c>
      <c r="S32" s="335">
        <v>0</v>
      </c>
      <c r="T32" s="335">
        <v>0</v>
      </c>
      <c r="U32" s="335"/>
      <c r="V32" s="336">
        <f t="shared" si="3"/>
        <v>0</v>
      </c>
      <c r="W32" s="336">
        <f t="shared" si="9"/>
        <v>0</v>
      </c>
      <c r="X32" s="333"/>
      <c r="Y32" s="337">
        <f t="shared" si="10"/>
        <v>0</v>
      </c>
      <c r="Z32" s="338"/>
      <c r="AA32" s="339"/>
      <c r="AB32" s="340"/>
      <c r="AC32" s="339"/>
      <c r="AD32" s="341">
        <f t="shared" si="4"/>
        <v>0</v>
      </c>
    </row>
    <row r="33" spans="1:30" ht="20.149999999999999" customHeight="1" x14ac:dyDescent="0.35">
      <c r="A33" s="327">
        <f t="shared" si="11"/>
        <v>19</v>
      </c>
      <c r="B33" s="328" t="str">
        <f>IF(RESUMEN!B27="","",RESUMEN!B27)</f>
        <v/>
      </c>
      <c r="C33" s="329" t="str">
        <f>IF(RESUMEN!C27="","",RESUMEN!C27)</f>
        <v/>
      </c>
      <c r="D33" s="328" t="str">
        <f>IF(RESUMEN!D27="","",RESUMEN!D27)</f>
        <v/>
      </c>
      <c r="E33" s="330"/>
      <c r="F33" s="331">
        <f t="shared" si="5"/>
        <v>0</v>
      </c>
      <c r="G33" s="330"/>
      <c r="H33" s="330"/>
      <c r="I33" s="332">
        <f>IF(H33=$R$2,'SS-SMI'!$H$22,IF(H33=$S$2,'SS-SMI'!$I$22,IF(H33=$T$2,'SS-SMI'!$J$22,0)))</f>
        <v>0</v>
      </c>
      <c r="J33" s="332">
        <f t="shared" si="6"/>
        <v>0</v>
      </c>
      <c r="K33" s="332">
        <f t="shared" si="0"/>
        <v>0</v>
      </c>
      <c r="L33" s="333"/>
      <c r="M33" s="333"/>
      <c r="N33" s="333"/>
      <c r="O33" s="332">
        <f t="shared" si="1"/>
        <v>0</v>
      </c>
      <c r="P33" s="332">
        <f t="shared" si="2"/>
        <v>0</v>
      </c>
      <c r="Q33" s="332">
        <f t="shared" si="7"/>
        <v>0</v>
      </c>
      <c r="R33" s="334">
        <f t="shared" si="8"/>
        <v>0</v>
      </c>
      <c r="S33" s="335">
        <v>0</v>
      </c>
      <c r="T33" s="335">
        <v>0</v>
      </c>
      <c r="U33" s="335"/>
      <c r="V33" s="336">
        <f t="shared" si="3"/>
        <v>0</v>
      </c>
      <c r="W33" s="336">
        <f t="shared" si="9"/>
        <v>0</v>
      </c>
      <c r="X33" s="333"/>
      <c r="Y33" s="337">
        <f t="shared" si="10"/>
        <v>0</v>
      </c>
      <c r="Z33" s="338"/>
      <c r="AA33" s="339"/>
      <c r="AB33" s="340"/>
      <c r="AC33" s="339"/>
      <c r="AD33" s="341">
        <f t="shared" si="4"/>
        <v>0</v>
      </c>
    </row>
    <row r="34" spans="1:30" ht="20.149999999999999" customHeight="1" x14ac:dyDescent="0.35">
      <c r="A34" s="327">
        <f t="shared" si="11"/>
        <v>20</v>
      </c>
      <c r="B34" s="328" t="str">
        <f>IF(RESUMEN!B28="","",RESUMEN!B28)</f>
        <v/>
      </c>
      <c r="C34" s="329" t="str">
        <f>IF(RESUMEN!C28="","",RESUMEN!C28)</f>
        <v/>
      </c>
      <c r="D34" s="328" t="str">
        <f>IF(RESUMEN!D28="","",RESUMEN!D28)</f>
        <v/>
      </c>
      <c r="E34" s="330"/>
      <c r="F34" s="331">
        <f t="shared" si="5"/>
        <v>0</v>
      </c>
      <c r="G34" s="330"/>
      <c r="H34" s="330"/>
      <c r="I34" s="332">
        <f>IF(H34=$R$2,'SS-SMI'!$H$22,IF(H34=$S$2,'SS-SMI'!$I$22,IF(H34=$T$2,'SS-SMI'!$J$22,0)))</f>
        <v>0</v>
      </c>
      <c r="J34" s="332">
        <f t="shared" si="6"/>
        <v>0</v>
      </c>
      <c r="K34" s="332">
        <f t="shared" si="0"/>
        <v>0</v>
      </c>
      <c r="L34" s="333"/>
      <c r="M34" s="333"/>
      <c r="N34" s="333"/>
      <c r="O34" s="332">
        <f t="shared" si="1"/>
        <v>0</v>
      </c>
      <c r="P34" s="332">
        <f t="shared" si="2"/>
        <v>0</v>
      </c>
      <c r="Q34" s="332">
        <f t="shared" si="7"/>
        <v>0</v>
      </c>
      <c r="R34" s="334">
        <f t="shared" si="8"/>
        <v>0</v>
      </c>
      <c r="S34" s="335">
        <v>0</v>
      </c>
      <c r="T34" s="335">
        <v>0</v>
      </c>
      <c r="U34" s="335"/>
      <c r="V34" s="336">
        <f t="shared" si="3"/>
        <v>0</v>
      </c>
      <c r="W34" s="336">
        <f t="shared" si="9"/>
        <v>0</v>
      </c>
      <c r="X34" s="333"/>
      <c r="Y34" s="337">
        <f t="shared" si="10"/>
        <v>0</v>
      </c>
      <c r="Z34" s="338"/>
      <c r="AA34" s="339"/>
      <c r="AB34" s="340"/>
      <c r="AC34" s="339"/>
      <c r="AD34" s="341">
        <f t="shared" si="4"/>
        <v>0</v>
      </c>
    </row>
    <row r="35" spans="1:30" ht="20.149999999999999" customHeight="1" x14ac:dyDescent="0.35">
      <c r="A35" s="327">
        <f t="shared" si="11"/>
        <v>21</v>
      </c>
      <c r="B35" s="328" t="str">
        <f>IF(RESUMEN!B29="","",RESUMEN!B29)</f>
        <v/>
      </c>
      <c r="C35" s="329" t="str">
        <f>IF(RESUMEN!C29="","",RESUMEN!C29)</f>
        <v/>
      </c>
      <c r="D35" s="328" t="str">
        <f>IF(RESUMEN!D29="","",RESUMEN!D29)</f>
        <v/>
      </c>
      <c r="E35" s="330"/>
      <c r="F35" s="331">
        <f t="shared" si="5"/>
        <v>0</v>
      </c>
      <c r="G35" s="330"/>
      <c r="H35" s="330"/>
      <c r="I35" s="332">
        <f>IF(H35=$R$2,'SS-SMI'!$H$22,IF(H35=$S$2,'SS-SMI'!$I$22,IF(H35=$T$2,'SS-SMI'!$J$22,0)))</f>
        <v>0</v>
      </c>
      <c r="J35" s="332">
        <f t="shared" si="6"/>
        <v>0</v>
      </c>
      <c r="K35" s="332">
        <f t="shared" si="0"/>
        <v>0</v>
      </c>
      <c r="L35" s="333"/>
      <c r="M35" s="333"/>
      <c r="N35" s="333"/>
      <c r="O35" s="332">
        <f t="shared" si="1"/>
        <v>0</v>
      </c>
      <c r="P35" s="332">
        <f t="shared" si="2"/>
        <v>0</v>
      </c>
      <c r="Q35" s="332">
        <f t="shared" si="7"/>
        <v>0</v>
      </c>
      <c r="R35" s="334">
        <f t="shared" si="8"/>
        <v>0</v>
      </c>
      <c r="S35" s="335">
        <v>0</v>
      </c>
      <c r="T35" s="335">
        <v>0</v>
      </c>
      <c r="U35" s="335"/>
      <c r="V35" s="336">
        <f t="shared" si="3"/>
        <v>0</v>
      </c>
      <c r="W35" s="336">
        <f t="shared" si="9"/>
        <v>0</v>
      </c>
      <c r="X35" s="333"/>
      <c r="Y35" s="337">
        <f t="shared" si="10"/>
        <v>0</v>
      </c>
      <c r="Z35" s="338"/>
      <c r="AA35" s="339"/>
      <c r="AB35" s="340"/>
      <c r="AC35" s="339"/>
      <c r="AD35" s="341">
        <f t="shared" si="4"/>
        <v>0</v>
      </c>
    </row>
    <row r="36" spans="1:30" ht="20.149999999999999" customHeight="1" x14ac:dyDescent="0.35">
      <c r="A36" s="327">
        <f t="shared" si="11"/>
        <v>22</v>
      </c>
      <c r="B36" s="328" t="str">
        <f>IF(RESUMEN!B30="","",RESUMEN!B30)</f>
        <v/>
      </c>
      <c r="C36" s="329" t="str">
        <f>IF(RESUMEN!C30="","",RESUMEN!C30)</f>
        <v/>
      </c>
      <c r="D36" s="328" t="str">
        <f>IF(RESUMEN!D30="","",RESUMEN!D30)</f>
        <v/>
      </c>
      <c r="E36" s="330"/>
      <c r="F36" s="331">
        <f t="shared" si="5"/>
        <v>0</v>
      </c>
      <c r="G36" s="330"/>
      <c r="H36" s="330"/>
      <c r="I36" s="332">
        <f>IF(H36=$R$2,'SS-SMI'!$H$22,IF(H36=$S$2,'SS-SMI'!$I$22,IF(H36=$T$2,'SS-SMI'!$J$22,0)))</f>
        <v>0</v>
      </c>
      <c r="J36" s="332">
        <f t="shared" si="6"/>
        <v>0</v>
      </c>
      <c r="K36" s="332">
        <f t="shared" si="0"/>
        <v>0</v>
      </c>
      <c r="L36" s="333"/>
      <c r="M36" s="333"/>
      <c r="N36" s="333"/>
      <c r="O36" s="332">
        <f t="shared" si="1"/>
        <v>0</v>
      </c>
      <c r="P36" s="332">
        <f t="shared" si="2"/>
        <v>0</v>
      </c>
      <c r="Q36" s="332">
        <f t="shared" si="7"/>
        <v>0</v>
      </c>
      <c r="R36" s="334">
        <f t="shared" si="8"/>
        <v>0</v>
      </c>
      <c r="S36" s="335">
        <v>0</v>
      </c>
      <c r="T36" s="335">
        <v>0</v>
      </c>
      <c r="U36" s="335"/>
      <c r="V36" s="336">
        <f t="shared" si="3"/>
        <v>0</v>
      </c>
      <c r="W36" s="336">
        <f t="shared" si="9"/>
        <v>0</v>
      </c>
      <c r="X36" s="333"/>
      <c r="Y36" s="337">
        <f t="shared" si="10"/>
        <v>0</v>
      </c>
      <c r="Z36" s="338"/>
      <c r="AA36" s="339"/>
      <c r="AB36" s="340"/>
      <c r="AC36" s="339"/>
      <c r="AD36" s="341">
        <f t="shared" si="4"/>
        <v>0</v>
      </c>
    </row>
    <row r="37" spans="1:30" ht="20.149999999999999" customHeight="1" x14ac:dyDescent="0.35">
      <c r="A37" s="327">
        <f t="shared" si="11"/>
        <v>23</v>
      </c>
      <c r="B37" s="328" t="str">
        <f>IF(RESUMEN!B31="","",RESUMEN!B31)</f>
        <v/>
      </c>
      <c r="C37" s="329" t="str">
        <f>IF(RESUMEN!C31="","",RESUMEN!C31)</f>
        <v/>
      </c>
      <c r="D37" s="328" t="str">
        <f>IF(RESUMEN!D31="","",RESUMEN!D31)</f>
        <v/>
      </c>
      <c r="E37" s="330"/>
      <c r="F37" s="331">
        <f t="shared" si="5"/>
        <v>0</v>
      </c>
      <c r="G37" s="330"/>
      <c r="H37" s="330"/>
      <c r="I37" s="332">
        <f>IF(H37=$R$2,'SS-SMI'!$H$22,IF(H37=$S$2,'SS-SMI'!$I$22,IF(H37=$T$2,'SS-SMI'!$J$22,0)))</f>
        <v>0</v>
      </c>
      <c r="J37" s="332">
        <f t="shared" si="6"/>
        <v>0</v>
      </c>
      <c r="K37" s="332">
        <f t="shared" si="0"/>
        <v>0</v>
      </c>
      <c r="L37" s="333"/>
      <c r="M37" s="333"/>
      <c r="N37" s="333"/>
      <c r="O37" s="332">
        <f t="shared" si="1"/>
        <v>0</v>
      </c>
      <c r="P37" s="332">
        <f t="shared" si="2"/>
        <v>0</v>
      </c>
      <c r="Q37" s="332">
        <f t="shared" si="7"/>
        <v>0</v>
      </c>
      <c r="R37" s="334">
        <f t="shared" si="8"/>
        <v>0</v>
      </c>
      <c r="S37" s="335">
        <v>0</v>
      </c>
      <c r="T37" s="335">
        <v>0</v>
      </c>
      <c r="U37" s="335"/>
      <c r="V37" s="336">
        <f t="shared" si="3"/>
        <v>0</v>
      </c>
      <c r="W37" s="336">
        <f t="shared" si="9"/>
        <v>0</v>
      </c>
      <c r="X37" s="333"/>
      <c r="Y37" s="337">
        <f t="shared" si="10"/>
        <v>0</v>
      </c>
      <c r="Z37" s="338"/>
      <c r="AA37" s="339"/>
      <c r="AB37" s="340"/>
      <c r="AC37" s="339"/>
      <c r="AD37" s="341">
        <f t="shared" si="4"/>
        <v>0</v>
      </c>
    </row>
    <row r="38" spans="1:30" ht="20.149999999999999" customHeight="1" x14ac:dyDescent="0.35">
      <c r="A38" s="327">
        <f t="shared" si="11"/>
        <v>24</v>
      </c>
      <c r="B38" s="328" t="str">
        <f>IF(RESUMEN!B32="","",RESUMEN!B32)</f>
        <v/>
      </c>
      <c r="C38" s="329" t="str">
        <f>IF(RESUMEN!C32="","",RESUMEN!C32)</f>
        <v/>
      </c>
      <c r="D38" s="328" t="str">
        <f>IF(RESUMEN!D32="","",RESUMEN!D32)</f>
        <v/>
      </c>
      <c r="E38" s="330"/>
      <c r="F38" s="331">
        <f t="shared" si="5"/>
        <v>0</v>
      </c>
      <c r="G38" s="330"/>
      <c r="H38" s="330"/>
      <c r="I38" s="332">
        <f>IF(H38=$R$2,'SS-SMI'!$H$22,IF(H38=$S$2,'SS-SMI'!$I$22,IF(H38=$T$2,'SS-SMI'!$J$22,0)))</f>
        <v>0</v>
      </c>
      <c r="J38" s="332">
        <f t="shared" si="6"/>
        <v>0</v>
      </c>
      <c r="K38" s="332">
        <f t="shared" si="0"/>
        <v>0</v>
      </c>
      <c r="L38" s="333"/>
      <c r="M38" s="333"/>
      <c r="N38" s="333"/>
      <c r="O38" s="332">
        <f t="shared" si="1"/>
        <v>0</v>
      </c>
      <c r="P38" s="332">
        <f t="shared" si="2"/>
        <v>0</v>
      </c>
      <c r="Q38" s="332">
        <f t="shared" si="7"/>
        <v>0</v>
      </c>
      <c r="R38" s="334">
        <f t="shared" si="8"/>
        <v>0</v>
      </c>
      <c r="S38" s="335">
        <v>0</v>
      </c>
      <c r="T38" s="335">
        <v>0</v>
      </c>
      <c r="U38" s="335"/>
      <c r="V38" s="336">
        <f t="shared" si="3"/>
        <v>0</v>
      </c>
      <c r="W38" s="336">
        <f t="shared" si="9"/>
        <v>0</v>
      </c>
      <c r="X38" s="333"/>
      <c r="Y38" s="337">
        <f t="shared" si="10"/>
        <v>0</v>
      </c>
      <c r="Z38" s="338"/>
      <c r="AA38" s="339"/>
      <c r="AB38" s="340"/>
      <c r="AC38" s="339"/>
      <c r="AD38" s="341">
        <f t="shared" si="4"/>
        <v>0</v>
      </c>
    </row>
    <row r="39" spans="1:30" ht="20.149999999999999" customHeight="1" x14ac:dyDescent="0.35">
      <c r="A39" s="327">
        <f t="shared" si="11"/>
        <v>25</v>
      </c>
      <c r="B39" s="328" t="str">
        <f>IF(RESUMEN!B33="","",RESUMEN!B33)</f>
        <v/>
      </c>
      <c r="C39" s="329" t="str">
        <f>IF(RESUMEN!C33="","",RESUMEN!C33)</f>
        <v/>
      </c>
      <c r="D39" s="328" t="str">
        <f>IF(RESUMEN!D33="","",RESUMEN!D33)</f>
        <v/>
      </c>
      <c r="E39" s="330"/>
      <c r="F39" s="331">
        <f t="shared" si="5"/>
        <v>0</v>
      </c>
      <c r="G39" s="330"/>
      <c r="H39" s="330"/>
      <c r="I39" s="332">
        <f>IF(H39=$R$2,'SS-SMI'!$H$22,IF(H39=$S$2,'SS-SMI'!$I$22,IF(H39=$T$2,'SS-SMI'!$J$22,0)))</f>
        <v>0</v>
      </c>
      <c r="J39" s="332">
        <f t="shared" si="6"/>
        <v>0</v>
      </c>
      <c r="K39" s="332">
        <f t="shared" si="0"/>
        <v>0</v>
      </c>
      <c r="L39" s="333"/>
      <c r="M39" s="333"/>
      <c r="N39" s="333"/>
      <c r="O39" s="332">
        <f t="shared" si="1"/>
        <v>0</v>
      </c>
      <c r="P39" s="332">
        <f t="shared" si="2"/>
        <v>0</v>
      </c>
      <c r="Q39" s="332">
        <f t="shared" si="7"/>
        <v>0</v>
      </c>
      <c r="R39" s="334">
        <f t="shared" si="8"/>
        <v>0</v>
      </c>
      <c r="S39" s="335">
        <v>0</v>
      </c>
      <c r="T39" s="335">
        <v>0</v>
      </c>
      <c r="U39" s="335"/>
      <c r="V39" s="336">
        <f t="shared" si="3"/>
        <v>0</v>
      </c>
      <c r="W39" s="336">
        <f t="shared" si="9"/>
        <v>0</v>
      </c>
      <c r="X39" s="333"/>
      <c r="Y39" s="337">
        <f t="shared" si="10"/>
        <v>0</v>
      </c>
      <c r="Z39" s="338"/>
      <c r="AA39" s="339"/>
      <c r="AB39" s="340"/>
      <c r="AC39" s="339"/>
      <c r="AD39" s="341">
        <f t="shared" si="4"/>
        <v>0</v>
      </c>
    </row>
    <row r="40" spans="1:30" ht="20.149999999999999" customHeight="1" x14ac:dyDescent="0.35">
      <c r="A40" s="327">
        <f t="shared" si="11"/>
        <v>26</v>
      </c>
      <c r="B40" s="328" t="str">
        <f>IF(RESUMEN!B34="","",RESUMEN!B34)</f>
        <v/>
      </c>
      <c r="C40" s="329" t="str">
        <f>IF(RESUMEN!C34="","",RESUMEN!C34)</f>
        <v/>
      </c>
      <c r="D40" s="328" t="str">
        <f>IF(RESUMEN!D34="","",RESUMEN!D34)</f>
        <v/>
      </c>
      <c r="E40" s="330"/>
      <c r="F40" s="331">
        <f t="shared" si="5"/>
        <v>0</v>
      </c>
      <c r="G40" s="330"/>
      <c r="H40" s="330"/>
      <c r="I40" s="332">
        <f>IF(H40=$R$2,'SS-SMI'!$H$22,IF(H40=$S$2,'SS-SMI'!$I$22,IF(H40=$T$2,'SS-SMI'!$J$22,0)))</f>
        <v>0</v>
      </c>
      <c r="J40" s="332">
        <f t="shared" si="6"/>
        <v>0</v>
      </c>
      <c r="K40" s="332">
        <f t="shared" si="0"/>
        <v>0</v>
      </c>
      <c r="L40" s="333"/>
      <c r="M40" s="333"/>
      <c r="N40" s="333"/>
      <c r="O40" s="332">
        <f t="shared" si="1"/>
        <v>0</v>
      </c>
      <c r="P40" s="332">
        <f t="shared" si="2"/>
        <v>0</v>
      </c>
      <c r="Q40" s="332">
        <f t="shared" si="7"/>
        <v>0</v>
      </c>
      <c r="R40" s="334">
        <f t="shared" si="8"/>
        <v>0</v>
      </c>
      <c r="S40" s="335">
        <v>0</v>
      </c>
      <c r="T40" s="335">
        <v>0</v>
      </c>
      <c r="U40" s="335"/>
      <c r="V40" s="336">
        <f t="shared" si="3"/>
        <v>0</v>
      </c>
      <c r="W40" s="336">
        <f t="shared" si="9"/>
        <v>0</v>
      </c>
      <c r="X40" s="333"/>
      <c r="Y40" s="337">
        <f t="shared" si="10"/>
        <v>0</v>
      </c>
      <c r="Z40" s="338"/>
      <c r="AA40" s="339"/>
      <c r="AB40" s="340"/>
      <c r="AC40" s="339"/>
      <c r="AD40" s="341">
        <f t="shared" si="4"/>
        <v>0</v>
      </c>
    </row>
    <row r="41" spans="1:30" ht="20.149999999999999" customHeight="1" x14ac:dyDescent="0.35">
      <c r="A41" s="327">
        <f t="shared" si="11"/>
        <v>27</v>
      </c>
      <c r="B41" s="328" t="str">
        <f>IF(RESUMEN!B35="","",RESUMEN!B35)</f>
        <v/>
      </c>
      <c r="C41" s="329" t="str">
        <f>IF(RESUMEN!C35="","",RESUMEN!C35)</f>
        <v/>
      </c>
      <c r="D41" s="328" t="str">
        <f>IF(RESUMEN!D35="","",RESUMEN!D35)</f>
        <v/>
      </c>
      <c r="E41" s="330"/>
      <c r="F41" s="331">
        <f t="shared" si="5"/>
        <v>0</v>
      </c>
      <c r="G41" s="330"/>
      <c r="H41" s="330"/>
      <c r="I41" s="332">
        <f>IF(H41=$R$2,'SS-SMI'!$H$22,IF(H41=$S$2,'SS-SMI'!$I$22,IF(H41=$T$2,'SS-SMI'!$J$22,0)))</f>
        <v>0</v>
      </c>
      <c r="J41" s="332">
        <f t="shared" si="6"/>
        <v>0</v>
      </c>
      <c r="K41" s="332">
        <f t="shared" si="0"/>
        <v>0</v>
      </c>
      <c r="L41" s="333"/>
      <c r="M41" s="333"/>
      <c r="N41" s="333"/>
      <c r="O41" s="332">
        <f t="shared" si="1"/>
        <v>0</v>
      </c>
      <c r="P41" s="332">
        <f t="shared" si="2"/>
        <v>0</v>
      </c>
      <c r="Q41" s="332">
        <f t="shared" si="7"/>
        <v>0</v>
      </c>
      <c r="R41" s="334">
        <f t="shared" si="8"/>
        <v>0</v>
      </c>
      <c r="S41" s="335">
        <v>0</v>
      </c>
      <c r="T41" s="335">
        <v>0</v>
      </c>
      <c r="U41" s="335"/>
      <c r="V41" s="336">
        <f t="shared" si="3"/>
        <v>0</v>
      </c>
      <c r="W41" s="336">
        <f t="shared" si="9"/>
        <v>0</v>
      </c>
      <c r="X41" s="333"/>
      <c r="Y41" s="337">
        <f t="shared" si="10"/>
        <v>0</v>
      </c>
      <c r="Z41" s="338"/>
      <c r="AA41" s="339"/>
      <c r="AB41" s="340"/>
      <c r="AC41" s="339"/>
      <c r="AD41" s="341">
        <f t="shared" si="4"/>
        <v>0</v>
      </c>
    </row>
    <row r="42" spans="1:30" ht="20.149999999999999" customHeight="1" x14ac:dyDescent="0.35">
      <c r="A42" s="327">
        <f t="shared" si="11"/>
        <v>28</v>
      </c>
      <c r="B42" s="328" t="str">
        <f>IF(RESUMEN!B36="","",RESUMEN!B36)</f>
        <v/>
      </c>
      <c r="C42" s="329" t="str">
        <f>IF(RESUMEN!C36="","",RESUMEN!C36)</f>
        <v/>
      </c>
      <c r="D42" s="328" t="str">
        <f>IF(RESUMEN!D36="","",RESUMEN!D36)</f>
        <v/>
      </c>
      <c r="E42" s="330"/>
      <c r="F42" s="331">
        <f t="shared" si="5"/>
        <v>0</v>
      </c>
      <c r="G42" s="330"/>
      <c r="H42" s="330"/>
      <c r="I42" s="332">
        <f>IF(H42=$R$2,'SS-SMI'!$H$22,IF(H42=$S$2,'SS-SMI'!$I$22,IF(H42=$T$2,'SS-SMI'!$J$22,0)))</f>
        <v>0</v>
      </c>
      <c r="J42" s="332">
        <f t="shared" si="6"/>
        <v>0</v>
      </c>
      <c r="K42" s="332">
        <f t="shared" si="0"/>
        <v>0</v>
      </c>
      <c r="L42" s="333"/>
      <c r="M42" s="333"/>
      <c r="N42" s="333"/>
      <c r="O42" s="332">
        <f t="shared" si="1"/>
        <v>0</v>
      </c>
      <c r="P42" s="332">
        <f t="shared" si="2"/>
        <v>0</v>
      </c>
      <c r="Q42" s="332">
        <f t="shared" si="7"/>
        <v>0</v>
      </c>
      <c r="R42" s="334">
        <f t="shared" si="8"/>
        <v>0</v>
      </c>
      <c r="S42" s="335">
        <v>0</v>
      </c>
      <c r="T42" s="335">
        <v>0</v>
      </c>
      <c r="U42" s="335"/>
      <c r="V42" s="336">
        <f t="shared" si="3"/>
        <v>0</v>
      </c>
      <c r="W42" s="336">
        <f t="shared" si="9"/>
        <v>0</v>
      </c>
      <c r="X42" s="333"/>
      <c r="Y42" s="337">
        <f t="shared" si="10"/>
        <v>0</v>
      </c>
      <c r="Z42" s="338"/>
      <c r="AA42" s="339"/>
      <c r="AB42" s="340"/>
      <c r="AC42" s="339"/>
      <c r="AD42" s="341">
        <f t="shared" si="4"/>
        <v>0</v>
      </c>
    </row>
    <row r="43" spans="1:30" ht="20.149999999999999" customHeight="1" x14ac:dyDescent="0.35">
      <c r="A43" s="327">
        <f t="shared" si="11"/>
        <v>29</v>
      </c>
      <c r="B43" s="328" t="str">
        <f>IF(RESUMEN!B37="","",RESUMEN!B37)</f>
        <v/>
      </c>
      <c r="C43" s="329" t="str">
        <f>IF(RESUMEN!C37="","",RESUMEN!C37)</f>
        <v/>
      </c>
      <c r="D43" s="328" t="str">
        <f>IF(RESUMEN!D37="","",RESUMEN!D37)</f>
        <v/>
      </c>
      <c r="E43" s="330"/>
      <c r="F43" s="331">
        <f t="shared" si="5"/>
        <v>0</v>
      </c>
      <c r="G43" s="330"/>
      <c r="H43" s="330"/>
      <c r="I43" s="332">
        <f>IF(H43=$R$2,'SS-SMI'!$H$22,IF(H43=$S$2,'SS-SMI'!$I$22,IF(H43=$T$2,'SS-SMI'!$J$22,0)))</f>
        <v>0</v>
      </c>
      <c r="J43" s="332">
        <f t="shared" si="6"/>
        <v>0</v>
      </c>
      <c r="K43" s="332">
        <f t="shared" si="0"/>
        <v>0</v>
      </c>
      <c r="L43" s="333"/>
      <c r="M43" s="333"/>
      <c r="N43" s="333"/>
      <c r="O43" s="332">
        <f t="shared" si="1"/>
        <v>0</v>
      </c>
      <c r="P43" s="332">
        <f t="shared" si="2"/>
        <v>0</v>
      </c>
      <c r="Q43" s="332">
        <f t="shared" si="7"/>
        <v>0</v>
      </c>
      <c r="R43" s="334">
        <f t="shared" si="8"/>
        <v>0</v>
      </c>
      <c r="S43" s="335">
        <v>0</v>
      </c>
      <c r="T43" s="335">
        <v>0</v>
      </c>
      <c r="U43" s="335"/>
      <c r="V43" s="336">
        <f t="shared" si="3"/>
        <v>0</v>
      </c>
      <c r="W43" s="336">
        <f t="shared" si="9"/>
        <v>0</v>
      </c>
      <c r="X43" s="333"/>
      <c r="Y43" s="337">
        <f t="shared" si="10"/>
        <v>0</v>
      </c>
      <c r="Z43" s="338"/>
      <c r="AA43" s="339"/>
      <c r="AB43" s="340"/>
      <c r="AC43" s="339"/>
      <c r="AD43" s="341">
        <f t="shared" si="4"/>
        <v>0</v>
      </c>
    </row>
    <row r="44" spans="1:30" ht="20.149999999999999" customHeight="1" x14ac:dyDescent="0.35">
      <c r="A44" s="327">
        <f t="shared" si="11"/>
        <v>30</v>
      </c>
      <c r="B44" s="328" t="str">
        <f>IF(RESUMEN!B38="","",RESUMEN!B38)</f>
        <v/>
      </c>
      <c r="C44" s="329" t="str">
        <f>IF(RESUMEN!C38="","",RESUMEN!C38)</f>
        <v/>
      </c>
      <c r="D44" s="328" t="str">
        <f>IF(RESUMEN!D38="","",RESUMEN!D38)</f>
        <v/>
      </c>
      <c r="E44" s="330"/>
      <c r="F44" s="331">
        <f t="shared" si="5"/>
        <v>0</v>
      </c>
      <c r="G44" s="330"/>
      <c r="H44" s="330"/>
      <c r="I44" s="332">
        <f>IF(H44=$R$2,'SS-SMI'!$H$22,IF(H44=$S$2,'SS-SMI'!$I$22,IF(H44=$T$2,'SS-SMI'!$J$22,0)))</f>
        <v>0</v>
      </c>
      <c r="J44" s="332">
        <f t="shared" si="6"/>
        <v>0</v>
      </c>
      <c r="K44" s="332">
        <f t="shared" si="0"/>
        <v>0</v>
      </c>
      <c r="L44" s="333"/>
      <c r="M44" s="333"/>
      <c r="N44" s="333"/>
      <c r="O44" s="332">
        <f t="shared" si="1"/>
        <v>0</v>
      </c>
      <c r="P44" s="332">
        <f t="shared" si="2"/>
        <v>0</v>
      </c>
      <c r="Q44" s="332">
        <f t="shared" si="7"/>
        <v>0</v>
      </c>
      <c r="R44" s="334">
        <f t="shared" si="8"/>
        <v>0</v>
      </c>
      <c r="S44" s="335">
        <v>0</v>
      </c>
      <c r="T44" s="335">
        <v>0</v>
      </c>
      <c r="U44" s="335"/>
      <c r="V44" s="336">
        <f t="shared" si="3"/>
        <v>0</v>
      </c>
      <c r="W44" s="336">
        <f t="shared" si="9"/>
        <v>0</v>
      </c>
      <c r="X44" s="333"/>
      <c r="Y44" s="337">
        <f t="shared" si="10"/>
        <v>0</v>
      </c>
      <c r="Z44" s="338"/>
      <c r="AA44" s="339"/>
      <c r="AB44" s="340"/>
      <c r="AC44" s="339"/>
      <c r="AD44" s="341">
        <f t="shared" si="4"/>
        <v>0</v>
      </c>
    </row>
    <row r="45" spans="1:30" ht="20.149999999999999" customHeight="1" x14ac:dyDescent="0.35">
      <c r="A45" s="327">
        <f t="shared" si="11"/>
        <v>31</v>
      </c>
      <c r="B45" s="328" t="str">
        <f>IF(RESUMEN!B39="","",RESUMEN!B39)</f>
        <v/>
      </c>
      <c r="C45" s="329" t="str">
        <f>IF(RESUMEN!C39="","",RESUMEN!C39)</f>
        <v/>
      </c>
      <c r="D45" s="328" t="str">
        <f>IF(RESUMEN!D39="","",RESUMEN!D39)</f>
        <v/>
      </c>
      <c r="E45" s="330"/>
      <c r="F45" s="331">
        <f t="shared" si="5"/>
        <v>0</v>
      </c>
      <c r="G45" s="330"/>
      <c r="H45" s="330"/>
      <c r="I45" s="332">
        <f>IF(H45=$R$2,'SS-SMI'!$H$22,IF(H45=$S$2,'SS-SMI'!$I$22,IF(H45=$T$2,'SS-SMI'!$J$22,0)))</f>
        <v>0</v>
      </c>
      <c r="J45" s="332">
        <f t="shared" si="6"/>
        <v>0</v>
      </c>
      <c r="K45" s="332">
        <f t="shared" si="0"/>
        <v>0</v>
      </c>
      <c r="L45" s="333"/>
      <c r="M45" s="333"/>
      <c r="N45" s="333"/>
      <c r="O45" s="332">
        <f t="shared" si="1"/>
        <v>0</v>
      </c>
      <c r="P45" s="332">
        <f t="shared" si="2"/>
        <v>0</v>
      </c>
      <c r="Q45" s="332">
        <f t="shared" si="7"/>
        <v>0</v>
      </c>
      <c r="R45" s="334">
        <f t="shared" si="8"/>
        <v>0</v>
      </c>
      <c r="S45" s="335">
        <v>0</v>
      </c>
      <c r="T45" s="335">
        <v>0</v>
      </c>
      <c r="U45" s="335"/>
      <c r="V45" s="336">
        <f t="shared" si="3"/>
        <v>0</v>
      </c>
      <c r="W45" s="336">
        <f t="shared" si="9"/>
        <v>0</v>
      </c>
      <c r="X45" s="333"/>
      <c r="Y45" s="337">
        <f t="shared" si="10"/>
        <v>0</v>
      </c>
      <c r="Z45" s="338"/>
      <c r="AA45" s="339"/>
      <c r="AB45" s="340"/>
      <c r="AC45" s="339"/>
      <c r="AD45" s="341">
        <f t="shared" si="4"/>
        <v>0</v>
      </c>
    </row>
    <row r="46" spans="1:30" ht="20.149999999999999" customHeight="1" x14ac:dyDescent="0.35">
      <c r="A46" s="327">
        <f t="shared" si="11"/>
        <v>32</v>
      </c>
      <c r="B46" s="328" t="str">
        <f>IF(RESUMEN!B40="","",RESUMEN!B40)</f>
        <v/>
      </c>
      <c r="C46" s="329" t="str">
        <f>IF(RESUMEN!C40="","",RESUMEN!C40)</f>
        <v/>
      </c>
      <c r="D46" s="328" t="str">
        <f>IF(RESUMEN!D40="","",RESUMEN!D40)</f>
        <v/>
      </c>
      <c r="E46" s="330"/>
      <c r="F46" s="331">
        <f t="shared" si="5"/>
        <v>0</v>
      </c>
      <c r="G46" s="330"/>
      <c r="H46" s="330"/>
      <c r="I46" s="332">
        <f>IF(H46=$R$2,'SS-SMI'!$H$22,IF(H46=$S$2,'SS-SMI'!$I$22,IF(H46=$T$2,'SS-SMI'!$J$22,0)))</f>
        <v>0</v>
      </c>
      <c r="J46" s="332">
        <f t="shared" si="6"/>
        <v>0</v>
      </c>
      <c r="K46" s="332">
        <f t="shared" si="0"/>
        <v>0</v>
      </c>
      <c r="L46" s="333"/>
      <c r="M46" s="333"/>
      <c r="N46" s="333"/>
      <c r="O46" s="332">
        <f t="shared" si="1"/>
        <v>0</v>
      </c>
      <c r="P46" s="332">
        <f t="shared" si="2"/>
        <v>0</v>
      </c>
      <c r="Q46" s="332">
        <f t="shared" si="7"/>
        <v>0</v>
      </c>
      <c r="R46" s="334">
        <f t="shared" si="8"/>
        <v>0</v>
      </c>
      <c r="S46" s="335">
        <v>0</v>
      </c>
      <c r="T46" s="335">
        <v>0</v>
      </c>
      <c r="U46" s="335"/>
      <c r="V46" s="336">
        <f t="shared" si="3"/>
        <v>0</v>
      </c>
      <c r="W46" s="336">
        <f t="shared" si="9"/>
        <v>0</v>
      </c>
      <c r="X46" s="333"/>
      <c r="Y46" s="337">
        <f t="shared" si="10"/>
        <v>0</v>
      </c>
      <c r="Z46" s="338"/>
      <c r="AA46" s="339"/>
      <c r="AB46" s="340"/>
      <c r="AC46" s="339"/>
      <c r="AD46" s="341">
        <f t="shared" si="4"/>
        <v>0</v>
      </c>
    </row>
    <row r="47" spans="1:30" ht="20.149999999999999" customHeight="1" x14ac:dyDescent="0.35">
      <c r="A47" s="327">
        <f t="shared" si="11"/>
        <v>33</v>
      </c>
      <c r="B47" s="328" t="str">
        <f>IF(RESUMEN!B41="","",RESUMEN!B41)</f>
        <v/>
      </c>
      <c r="C47" s="329" t="str">
        <f>IF(RESUMEN!C41="","",RESUMEN!C41)</f>
        <v/>
      </c>
      <c r="D47" s="328" t="str">
        <f>IF(RESUMEN!D41="","",RESUMEN!D41)</f>
        <v/>
      </c>
      <c r="E47" s="330"/>
      <c r="F47" s="331">
        <f t="shared" si="5"/>
        <v>0</v>
      </c>
      <c r="G47" s="330"/>
      <c r="H47" s="330"/>
      <c r="I47" s="332">
        <f>IF(H47=$R$2,'SS-SMI'!$H$22,IF(H47=$S$2,'SS-SMI'!$I$22,IF(H47=$T$2,'SS-SMI'!$J$22,0)))</f>
        <v>0</v>
      </c>
      <c r="J47" s="332">
        <f t="shared" si="6"/>
        <v>0</v>
      </c>
      <c r="K47" s="332">
        <f t="shared" si="0"/>
        <v>0</v>
      </c>
      <c r="L47" s="333"/>
      <c r="M47" s="333"/>
      <c r="N47" s="333"/>
      <c r="O47" s="332">
        <f t="shared" ref="O47:O83" si="12">SUM(L47)</f>
        <v>0</v>
      </c>
      <c r="P47" s="332">
        <f t="shared" ref="P47:P83" si="13">SUM(O47-N47)</f>
        <v>0</v>
      </c>
      <c r="Q47" s="332">
        <f t="shared" si="7"/>
        <v>0</v>
      </c>
      <c r="R47" s="334">
        <f t="shared" si="8"/>
        <v>0</v>
      </c>
      <c r="S47" s="335">
        <v>0</v>
      </c>
      <c r="T47" s="335">
        <v>0</v>
      </c>
      <c r="U47" s="335"/>
      <c r="V47" s="336">
        <f t="shared" si="3"/>
        <v>0</v>
      </c>
      <c r="W47" s="336">
        <f t="shared" si="9"/>
        <v>0</v>
      </c>
      <c r="X47" s="333"/>
      <c r="Y47" s="337">
        <f t="shared" si="10"/>
        <v>0</v>
      </c>
      <c r="Z47" s="338"/>
      <c r="AA47" s="339"/>
      <c r="AB47" s="340"/>
      <c r="AC47" s="339"/>
      <c r="AD47" s="341">
        <f t="shared" ref="AD47:AD83" si="14">IF((Y47&gt;V47),0,(V47-Y47))</f>
        <v>0</v>
      </c>
    </row>
    <row r="48" spans="1:30" ht="20.149999999999999" customHeight="1" x14ac:dyDescent="0.35">
      <c r="A48" s="327">
        <f t="shared" si="11"/>
        <v>34</v>
      </c>
      <c r="B48" s="328" t="str">
        <f>IF(RESUMEN!B42="","",RESUMEN!B42)</f>
        <v/>
      </c>
      <c r="C48" s="329" t="str">
        <f>IF(RESUMEN!C42="","",RESUMEN!C42)</f>
        <v/>
      </c>
      <c r="D48" s="328" t="str">
        <f>IF(RESUMEN!D42="","",RESUMEN!D42)</f>
        <v/>
      </c>
      <c r="E48" s="330"/>
      <c r="F48" s="331">
        <f t="shared" si="5"/>
        <v>0</v>
      </c>
      <c r="G48" s="330"/>
      <c r="H48" s="330"/>
      <c r="I48" s="332">
        <f>IF(H48=$R$2,'SS-SMI'!$H$22,IF(H48=$S$2,'SS-SMI'!$I$22,IF(H48=$T$2,'SS-SMI'!$J$22,0)))</f>
        <v>0</v>
      </c>
      <c r="J48" s="332">
        <f t="shared" si="6"/>
        <v>0</v>
      </c>
      <c r="K48" s="332">
        <f t="shared" si="0"/>
        <v>0</v>
      </c>
      <c r="L48" s="333"/>
      <c r="M48" s="333"/>
      <c r="N48" s="333"/>
      <c r="O48" s="332">
        <f t="shared" si="12"/>
        <v>0</v>
      </c>
      <c r="P48" s="332">
        <f t="shared" si="13"/>
        <v>0</v>
      </c>
      <c r="Q48" s="332">
        <f t="shared" si="7"/>
        <v>0</v>
      </c>
      <c r="R48" s="334">
        <f t="shared" si="8"/>
        <v>0</v>
      </c>
      <c r="S48" s="335">
        <v>0</v>
      </c>
      <c r="T48" s="335">
        <v>0</v>
      </c>
      <c r="U48" s="335"/>
      <c r="V48" s="336">
        <f t="shared" si="3"/>
        <v>0</v>
      </c>
      <c r="W48" s="336">
        <f t="shared" si="9"/>
        <v>0</v>
      </c>
      <c r="X48" s="333"/>
      <c r="Y48" s="337">
        <f t="shared" si="10"/>
        <v>0</v>
      </c>
      <c r="Z48" s="338"/>
      <c r="AA48" s="339"/>
      <c r="AB48" s="340"/>
      <c r="AC48" s="339"/>
      <c r="AD48" s="341">
        <f t="shared" si="14"/>
        <v>0</v>
      </c>
    </row>
    <row r="49" spans="1:30" ht="20.149999999999999" customHeight="1" x14ac:dyDescent="0.35">
      <c r="A49" s="327">
        <f t="shared" si="11"/>
        <v>35</v>
      </c>
      <c r="B49" s="328" t="str">
        <f>IF(RESUMEN!B43="","",RESUMEN!B43)</f>
        <v/>
      </c>
      <c r="C49" s="329" t="str">
        <f>IF(RESUMEN!C43="","",RESUMEN!C43)</f>
        <v/>
      </c>
      <c r="D49" s="328" t="str">
        <f>IF(RESUMEN!D43="","",RESUMEN!D43)</f>
        <v/>
      </c>
      <c r="E49" s="330"/>
      <c r="F49" s="331">
        <f t="shared" si="5"/>
        <v>0</v>
      </c>
      <c r="G49" s="330"/>
      <c r="H49" s="330"/>
      <c r="I49" s="332">
        <f>IF(H49=$R$2,'SS-SMI'!$H$22,IF(H49=$S$2,'SS-SMI'!$I$22,IF(H49=$T$2,'SS-SMI'!$J$22,0)))</f>
        <v>0</v>
      </c>
      <c r="J49" s="332">
        <f t="shared" si="6"/>
        <v>0</v>
      </c>
      <c r="K49" s="332">
        <f t="shared" si="0"/>
        <v>0</v>
      </c>
      <c r="L49" s="333"/>
      <c r="M49" s="333"/>
      <c r="N49" s="333"/>
      <c r="O49" s="332">
        <f t="shared" si="12"/>
        <v>0</v>
      </c>
      <c r="P49" s="332">
        <f t="shared" si="13"/>
        <v>0</v>
      </c>
      <c r="Q49" s="332">
        <f t="shared" si="7"/>
        <v>0</v>
      </c>
      <c r="R49" s="334">
        <f t="shared" si="8"/>
        <v>0</v>
      </c>
      <c r="S49" s="335">
        <v>0</v>
      </c>
      <c r="T49" s="335">
        <v>0</v>
      </c>
      <c r="U49" s="335"/>
      <c r="V49" s="336">
        <f t="shared" si="3"/>
        <v>0</v>
      </c>
      <c r="W49" s="336">
        <f t="shared" si="9"/>
        <v>0</v>
      </c>
      <c r="X49" s="333"/>
      <c r="Y49" s="337">
        <f t="shared" si="10"/>
        <v>0</v>
      </c>
      <c r="Z49" s="338"/>
      <c r="AA49" s="339"/>
      <c r="AB49" s="340"/>
      <c r="AC49" s="339"/>
      <c r="AD49" s="341">
        <f t="shared" si="14"/>
        <v>0</v>
      </c>
    </row>
    <row r="50" spans="1:30" ht="20.149999999999999" customHeight="1" x14ac:dyDescent="0.35">
      <c r="A50" s="327">
        <f t="shared" si="11"/>
        <v>36</v>
      </c>
      <c r="B50" s="328" t="str">
        <f>IF(RESUMEN!B44="","",RESUMEN!B44)</f>
        <v/>
      </c>
      <c r="C50" s="329" t="str">
        <f>IF(RESUMEN!C44="","",RESUMEN!C44)</f>
        <v/>
      </c>
      <c r="D50" s="328" t="str">
        <f>IF(RESUMEN!D44="","",RESUMEN!D44)</f>
        <v/>
      </c>
      <c r="E50" s="330"/>
      <c r="F50" s="331">
        <f t="shared" si="5"/>
        <v>0</v>
      </c>
      <c r="G50" s="330"/>
      <c r="H50" s="330"/>
      <c r="I50" s="332">
        <f>IF(H50=$R$2,'SS-SMI'!$H$22,IF(H50=$S$2,'SS-SMI'!$I$22,IF(H50=$T$2,'SS-SMI'!$J$22,0)))</f>
        <v>0</v>
      </c>
      <c r="J50" s="332">
        <f t="shared" si="6"/>
        <v>0</v>
      </c>
      <c r="K50" s="332">
        <f t="shared" si="0"/>
        <v>0</v>
      </c>
      <c r="L50" s="333"/>
      <c r="M50" s="333"/>
      <c r="N50" s="333"/>
      <c r="O50" s="332">
        <f t="shared" si="12"/>
        <v>0</v>
      </c>
      <c r="P50" s="332">
        <f t="shared" si="13"/>
        <v>0</v>
      </c>
      <c r="Q50" s="332">
        <f t="shared" si="7"/>
        <v>0</v>
      </c>
      <c r="R50" s="334">
        <f t="shared" si="8"/>
        <v>0</v>
      </c>
      <c r="S50" s="335">
        <v>0</v>
      </c>
      <c r="T50" s="335">
        <v>0</v>
      </c>
      <c r="U50" s="335"/>
      <c r="V50" s="336">
        <f t="shared" si="3"/>
        <v>0</v>
      </c>
      <c r="W50" s="336">
        <f t="shared" si="9"/>
        <v>0</v>
      </c>
      <c r="X50" s="333"/>
      <c r="Y50" s="337">
        <f t="shared" si="10"/>
        <v>0</v>
      </c>
      <c r="Z50" s="338"/>
      <c r="AA50" s="339"/>
      <c r="AB50" s="340"/>
      <c r="AC50" s="339"/>
      <c r="AD50" s="341">
        <f t="shared" si="14"/>
        <v>0</v>
      </c>
    </row>
    <row r="51" spans="1:30" ht="20.149999999999999" customHeight="1" x14ac:dyDescent="0.35">
      <c r="A51" s="327">
        <f t="shared" si="11"/>
        <v>37</v>
      </c>
      <c r="B51" s="328" t="str">
        <f>IF(RESUMEN!B45="","",RESUMEN!B45)</f>
        <v/>
      </c>
      <c r="C51" s="329" t="str">
        <f>IF(RESUMEN!C45="","",RESUMEN!C45)</f>
        <v/>
      </c>
      <c r="D51" s="328" t="str">
        <f>IF(RESUMEN!D45="","",RESUMEN!D45)</f>
        <v/>
      </c>
      <c r="E51" s="330"/>
      <c r="F51" s="331">
        <f t="shared" si="5"/>
        <v>0</v>
      </c>
      <c r="G51" s="330"/>
      <c r="H51" s="330"/>
      <c r="I51" s="332">
        <f>IF(H51=$R$2,'SS-SMI'!$H$22,IF(H51=$S$2,'SS-SMI'!$I$22,IF(H51=$T$2,'SS-SMI'!$J$22,0)))</f>
        <v>0</v>
      </c>
      <c r="J51" s="332">
        <f t="shared" si="6"/>
        <v>0</v>
      </c>
      <c r="K51" s="332">
        <f t="shared" si="0"/>
        <v>0</v>
      </c>
      <c r="L51" s="333"/>
      <c r="M51" s="333"/>
      <c r="N51" s="333"/>
      <c r="O51" s="332">
        <f t="shared" si="12"/>
        <v>0</v>
      </c>
      <c r="P51" s="332">
        <f t="shared" si="13"/>
        <v>0</v>
      </c>
      <c r="Q51" s="332">
        <f t="shared" si="7"/>
        <v>0</v>
      </c>
      <c r="R51" s="334">
        <f t="shared" si="8"/>
        <v>0</v>
      </c>
      <c r="S51" s="335">
        <v>0</v>
      </c>
      <c r="T51" s="335">
        <v>0</v>
      </c>
      <c r="U51" s="335"/>
      <c r="V51" s="336">
        <f t="shared" si="3"/>
        <v>0</v>
      </c>
      <c r="W51" s="336">
        <f t="shared" si="9"/>
        <v>0</v>
      </c>
      <c r="X51" s="333"/>
      <c r="Y51" s="337">
        <f t="shared" si="10"/>
        <v>0</v>
      </c>
      <c r="Z51" s="338"/>
      <c r="AA51" s="339"/>
      <c r="AB51" s="340"/>
      <c r="AC51" s="339"/>
      <c r="AD51" s="341">
        <f t="shared" si="14"/>
        <v>0</v>
      </c>
    </row>
    <row r="52" spans="1:30" ht="20.149999999999999" customHeight="1" x14ac:dyDescent="0.35">
      <c r="A52" s="327">
        <f t="shared" si="11"/>
        <v>38</v>
      </c>
      <c r="B52" s="328" t="str">
        <f>IF(RESUMEN!B46="","",RESUMEN!B46)</f>
        <v/>
      </c>
      <c r="C52" s="329" t="str">
        <f>IF(RESUMEN!C46="","",RESUMEN!C46)</f>
        <v/>
      </c>
      <c r="D52" s="328" t="str">
        <f>IF(RESUMEN!D46="","",RESUMEN!D46)</f>
        <v/>
      </c>
      <c r="E52" s="330"/>
      <c r="F52" s="331">
        <f t="shared" si="5"/>
        <v>0</v>
      </c>
      <c r="G52" s="330"/>
      <c r="H52" s="330"/>
      <c r="I52" s="332">
        <f>IF(H52=$R$2,'SS-SMI'!$H$22,IF(H52=$S$2,'SS-SMI'!$I$22,IF(H52=$T$2,'SS-SMI'!$J$22,0)))</f>
        <v>0</v>
      </c>
      <c r="J52" s="332">
        <f t="shared" si="6"/>
        <v>0</v>
      </c>
      <c r="K52" s="332">
        <f t="shared" si="0"/>
        <v>0</v>
      </c>
      <c r="L52" s="333"/>
      <c r="M52" s="333"/>
      <c r="N52" s="333"/>
      <c r="O52" s="332">
        <f t="shared" si="12"/>
        <v>0</v>
      </c>
      <c r="P52" s="332">
        <f t="shared" si="13"/>
        <v>0</v>
      </c>
      <c r="Q52" s="332">
        <f t="shared" si="7"/>
        <v>0</v>
      </c>
      <c r="R52" s="334">
        <f t="shared" si="8"/>
        <v>0</v>
      </c>
      <c r="S52" s="335">
        <v>0</v>
      </c>
      <c r="T52" s="335">
        <v>0</v>
      </c>
      <c r="U52" s="335"/>
      <c r="V52" s="336">
        <f t="shared" si="3"/>
        <v>0</v>
      </c>
      <c r="W52" s="336">
        <f t="shared" si="9"/>
        <v>0</v>
      </c>
      <c r="X52" s="333"/>
      <c r="Y52" s="337">
        <f t="shared" si="10"/>
        <v>0</v>
      </c>
      <c r="Z52" s="338"/>
      <c r="AA52" s="339"/>
      <c r="AB52" s="340"/>
      <c r="AC52" s="339"/>
      <c r="AD52" s="341">
        <f t="shared" si="14"/>
        <v>0</v>
      </c>
    </row>
    <row r="53" spans="1:30" ht="20.149999999999999" customHeight="1" x14ac:dyDescent="0.35">
      <c r="A53" s="327">
        <f t="shared" si="11"/>
        <v>39</v>
      </c>
      <c r="B53" s="328" t="str">
        <f>IF(RESUMEN!B47="","",RESUMEN!B47)</f>
        <v/>
      </c>
      <c r="C53" s="329" t="str">
        <f>IF(RESUMEN!C47="","",RESUMEN!C47)</f>
        <v/>
      </c>
      <c r="D53" s="328" t="str">
        <f>IF(RESUMEN!D47="","",RESUMEN!D47)</f>
        <v/>
      </c>
      <c r="E53" s="330"/>
      <c r="F53" s="331">
        <f t="shared" si="5"/>
        <v>0</v>
      </c>
      <c r="G53" s="330"/>
      <c r="H53" s="330"/>
      <c r="I53" s="332">
        <f>IF(H53=$R$2,'SS-SMI'!$H$22,IF(H53=$S$2,'SS-SMI'!$I$22,IF(H53=$T$2,'SS-SMI'!$J$22,0)))</f>
        <v>0</v>
      </c>
      <c r="J53" s="332">
        <f t="shared" si="6"/>
        <v>0</v>
      </c>
      <c r="K53" s="332">
        <f t="shared" si="0"/>
        <v>0</v>
      </c>
      <c r="L53" s="333"/>
      <c r="M53" s="333"/>
      <c r="N53" s="333"/>
      <c r="O53" s="332">
        <f t="shared" si="12"/>
        <v>0</v>
      </c>
      <c r="P53" s="332">
        <f t="shared" si="13"/>
        <v>0</v>
      </c>
      <c r="Q53" s="332">
        <f t="shared" si="7"/>
        <v>0</v>
      </c>
      <c r="R53" s="334">
        <f t="shared" si="8"/>
        <v>0</v>
      </c>
      <c r="S53" s="335">
        <v>0</v>
      </c>
      <c r="T53" s="335">
        <v>0</v>
      </c>
      <c r="U53" s="335"/>
      <c r="V53" s="336">
        <f t="shared" si="3"/>
        <v>0</v>
      </c>
      <c r="W53" s="336">
        <f t="shared" si="9"/>
        <v>0</v>
      </c>
      <c r="X53" s="333"/>
      <c r="Y53" s="337">
        <f t="shared" si="10"/>
        <v>0</v>
      </c>
      <c r="Z53" s="338"/>
      <c r="AA53" s="339"/>
      <c r="AB53" s="340"/>
      <c r="AC53" s="339"/>
      <c r="AD53" s="341">
        <f t="shared" si="14"/>
        <v>0</v>
      </c>
    </row>
    <row r="54" spans="1:30" ht="20.149999999999999" customHeight="1" x14ac:dyDescent="0.35">
      <c r="A54" s="327">
        <f t="shared" si="11"/>
        <v>40</v>
      </c>
      <c r="B54" s="328" t="str">
        <f>IF(RESUMEN!B48="","",RESUMEN!B48)</f>
        <v/>
      </c>
      <c r="C54" s="329" t="str">
        <f>IF(RESUMEN!C48="","",RESUMEN!C48)</f>
        <v/>
      </c>
      <c r="D54" s="328" t="str">
        <f>IF(RESUMEN!D48="","",RESUMEN!D48)</f>
        <v/>
      </c>
      <c r="E54" s="330"/>
      <c r="F54" s="331">
        <f t="shared" si="5"/>
        <v>0</v>
      </c>
      <c r="G54" s="330"/>
      <c r="H54" s="330"/>
      <c r="I54" s="332">
        <f>IF(H54=$R$2,'SS-SMI'!$H$22,IF(H54=$S$2,'SS-SMI'!$I$22,IF(H54=$T$2,'SS-SMI'!$J$22,0)))</f>
        <v>0</v>
      </c>
      <c r="J54" s="332">
        <f t="shared" si="6"/>
        <v>0</v>
      </c>
      <c r="K54" s="332">
        <f t="shared" si="0"/>
        <v>0</v>
      </c>
      <c r="L54" s="333"/>
      <c r="M54" s="333"/>
      <c r="N54" s="333"/>
      <c r="O54" s="332">
        <f t="shared" si="12"/>
        <v>0</v>
      </c>
      <c r="P54" s="332">
        <f t="shared" si="13"/>
        <v>0</v>
      </c>
      <c r="Q54" s="332">
        <f t="shared" si="7"/>
        <v>0</v>
      </c>
      <c r="R54" s="334">
        <f t="shared" si="8"/>
        <v>0</v>
      </c>
      <c r="S54" s="335">
        <v>0</v>
      </c>
      <c r="T54" s="335">
        <v>0</v>
      </c>
      <c r="U54" s="335"/>
      <c r="V54" s="336">
        <f t="shared" si="3"/>
        <v>0</v>
      </c>
      <c r="W54" s="336">
        <f t="shared" si="9"/>
        <v>0</v>
      </c>
      <c r="X54" s="333"/>
      <c r="Y54" s="337">
        <f t="shared" si="10"/>
        <v>0</v>
      </c>
      <c r="Z54" s="338"/>
      <c r="AA54" s="339"/>
      <c r="AB54" s="340"/>
      <c r="AC54" s="339"/>
      <c r="AD54" s="341">
        <f t="shared" si="14"/>
        <v>0</v>
      </c>
    </row>
    <row r="55" spans="1:30" ht="20.149999999999999" customHeight="1" x14ac:dyDescent="0.35">
      <c r="A55" s="327">
        <f t="shared" si="11"/>
        <v>41</v>
      </c>
      <c r="B55" s="328" t="str">
        <f>IF(RESUMEN!B49="","",RESUMEN!B49)</f>
        <v/>
      </c>
      <c r="C55" s="329" t="str">
        <f>IF(RESUMEN!C49="","",RESUMEN!C49)</f>
        <v/>
      </c>
      <c r="D55" s="328" t="str">
        <f>IF(RESUMEN!D49="","",RESUMEN!D49)</f>
        <v/>
      </c>
      <c r="E55" s="330"/>
      <c r="F55" s="331">
        <f t="shared" ref="F55:F82" si="15">IF(G55&gt;E55, "error",E55-G55)</f>
        <v>0</v>
      </c>
      <c r="G55" s="330"/>
      <c r="H55" s="330"/>
      <c r="I55" s="332">
        <f>IF(H55=$R$2,'SS-SMI'!$H$22,IF(H55=$S$2,'SS-SMI'!$I$22,IF(H55=$T$2,'SS-SMI'!$J$22,0)))</f>
        <v>0</v>
      </c>
      <c r="J55" s="332">
        <f t="shared" ref="J55:J82" si="16">SUM(I55*E55)</f>
        <v>0</v>
      </c>
      <c r="K55" s="332">
        <f t="shared" ref="K55:K82" si="17">SUM(J55*14/12)</f>
        <v>0</v>
      </c>
      <c r="L55" s="333"/>
      <c r="M55" s="333"/>
      <c r="N55" s="333"/>
      <c r="O55" s="332">
        <f t="shared" ref="O55:O82" si="18">SUM(L55)</f>
        <v>0</v>
      </c>
      <c r="P55" s="332">
        <f t="shared" ref="P55:P82" si="19">SUM(O55-N55)</f>
        <v>0</v>
      </c>
      <c r="Q55" s="332">
        <f t="shared" ref="Q55:Q82" si="20">IF(E55="",0,IF(H55=$R$2,$R$10*F55/E55,IF(H55=$S$2,$S$10*F55/E55,IF(H55=$T$2,$T$10*F55/E55,0))))</f>
        <v>0</v>
      </c>
      <c r="R55" s="334">
        <f t="shared" ref="R55:R82" si="21">IF(E55="",0,IF(H55=$R$2,$R$10*G55/E55,IF(H55=$S$2,$S$10*G55/E55,IF(H55=$T$2,$T$10*G55/E55,0))))</f>
        <v>0</v>
      </c>
      <c r="S55" s="335">
        <v>0</v>
      </c>
      <c r="T55" s="335">
        <v>0</v>
      </c>
      <c r="U55" s="335"/>
      <c r="V55" s="336">
        <f t="shared" ref="V55:V82" si="22">SUM(O55+Q55+R55-S55-T55)</f>
        <v>0</v>
      </c>
      <c r="W55" s="336">
        <f t="shared" ref="W55:W82" si="23">P55+Q55+R55-S55-T55</f>
        <v>0</v>
      </c>
      <c r="X55" s="333"/>
      <c r="Y55" s="337">
        <f t="shared" ref="Y55:Y82" si="24">IF(X55&lt;&gt;0,SUM((P55-S55-T55+R55+Q55)+X55),W55)</f>
        <v>0</v>
      </c>
      <c r="Z55" s="338"/>
      <c r="AA55" s="339"/>
      <c r="AB55" s="340"/>
      <c r="AC55" s="339"/>
      <c r="AD55" s="341">
        <f t="shared" ref="AD55:AD82" si="25">IF((Y55&gt;V55),0,(V55-Y55))</f>
        <v>0</v>
      </c>
    </row>
    <row r="56" spans="1:30" ht="20.149999999999999" customHeight="1" x14ac:dyDescent="0.35">
      <c r="A56" s="327">
        <f t="shared" si="11"/>
        <v>42</v>
      </c>
      <c r="B56" s="328" t="str">
        <f>IF(RESUMEN!B50="","",RESUMEN!B50)</f>
        <v/>
      </c>
      <c r="C56" s="329" t="str">
        <f>IF(RESUMEN!C50="","",RESUMEN!C50)</f>
        <v/>
      </c>
      <c r="D56" s="328" t="str">
        <f>IF(RESUMEN!D50="","",RESUMEN!D50)</f>
        <v/>
      </c>
      <c r="E56" s="330"/>
      <c r="F56" s="331">
        <f t="shared" si="15"/>
        <v>0</v>
      </c>
      <c r="G56" s="330"/>
      <c r="H56" s="330"/>
      <c r="I56" s="332">
        <f>IF(H56=$R$2,'SS-SMI'!$H$22,IF(H56=$S$2,'SS-SMI'!$I$22,IF(H56=$T$2,'SS-SMI'!$J$22,0)))</f>
        <v>0</v>
      </c>
      <c r="J56" s="332">
        <f t="shared" si="16"/>
        <v>0</v>
      </c>
      <c r="K56" s="332">
        <f t="shared" si="17"/>
        <v>0</v>
      </c>
      <c r="L56" s="333"/>
      <c r="M56" s="333"/>
      <c r="N56" s="333"/>
      <c r="O56" s="332">
        <f t="shared" si="18"/>
        <v>0</v>
      </c>
      <c r="P56" s="332">
        <f t="shared" si="19"/>
        <v>0</v>
      </c>
      <c r="Q56" s="332">
        <f t="shared" si="20"/>
        <v>0</v>
      </c>
      <c r="R56" s="334">
        <f t="shared" si="21"/>
        <v>0</v>
      </c>
      <c r="S56" s="335">
        <v>0</v>
      </c>
      <c r="T56" s="335">
        <v>0</v>
      </c>
      <c r="U56" s="335"/>
      <c r="V56" s="336">
        <f t="shared" si="22"/>
        <v>0</v>
      </c>
      <c r="W56" s="336">
        <f t="shared" si="23"/>
        <v>0</v>
      </c>
      <c r="X56" s="333"/>
      <c r="Y56" s="337">
        <f t="shared" si="24"/>
        <v>0</v>
      </c>
      <c r="Z56" s="338"/>
      <c r="AA56" s="339"/>
      <c r="AB56" s="340"/>
      <c r="AC56" s="339"/>
      <c r="AD56" s="341">
        <f t="shared" si="25"/>
        <v>0</v>
      </c>
    </row>
    <row r="57" spans="1:30" ht="20.149999999999999" customHeight="1" x14ac:dyDescent="0.35">
      <c r="A57" s="327">
        <f t="shared" si="11"/>
        <v>43</v>
      </c>
      <c r="B57" s="328" t="str">
        <f>IF(RESUMEN!B51="","",RESUMEN!B51)</f>
        <v/>
      </c>
      <c r="C57" s="329" t="str">
        <f>IF(RESUMEN!C51="","",RESUMEN!C51)</f>
        <v/>
      </c>
      <c r="D57" s="328" t="str">
        <f>IF(RESUMEN!D51="","",RESUMEN!D51)</f>
        <v/>
      </c>
      <c r="E57" s="330"/>
      <c r="F57" s="331">
        <f t="shared" si="15"/>
        <v>0</v>
      </c>
      <c r="G57" s="330"/>
      <c r="H57" s="330"/>
      <c r="I57" s="332">
        <f>IF(H57=$R$2,'SS-SMI'!$H$22,IF(H57=$S$2,'SS-SMI'!$I$22,IF(H57=$T$2,'SS-SMI'!$J$22,0)))</f>
        <v>0</v>
      </c>
      <c r="J57" s="332">
        <f t="shared" si="16"/>
        <v>0</v>
      </c>
      <c r="K57" s="332">
        <f t="shared" si="17"/>
        <v>0</v>
      </c>
      <c r="L57" s="333"/>
      <c r="M57" s="333"/>
      <c r="N57" s="333"/>
      <c r="O57" s="332">
        <f t="shared" si="18"/>
        <v>0</v>
      </c>
      <c r="P57" s="332">
        <f t="shared" si="19"/>
        <v>0</v>
      </c>
      <c r="Q57" s="332">
        <f t="shared" si="20"/>
        <v>0</v>
      </c>
      <c r="R57" s="334">
        <f t="shared" si="21"/>
        <v>0</v>
      </c>
      <c r="S57" s="335">
        <v>0</v>
      </c>
      <c r="T57" s="335">
        <v>0</v>
      </c>
      <c r="U57" s="335"/>
      <c r="V57" s="336">
        <f t="shared" si="22"/>
        <v>0</v>
      </c>
      <c r="W57" s="336">
        <f t="shared" si="23"/>
        <v>0</v>
      </c>
      <c r="X57" s="333"/>
      <c r="Y57" s="337">
        <f t="shared" si="24"/>
        <v>0</v>
      </c>
      <c r="Z57" s="338"/>
      <c r="AA57" s="339"/>
      <c r="AB57" s="340"/>
      <c r="AC57" s="339"/>
      <c r="AD57" s="341">
        <f t="shared" si="25"/>
        <v>0</v>
      </c>
    </row>
    <row r="58" spans="1:30" ht="20.149999999999999" customHeight="1" x14ac:dyDescent="0.35">
      <c r="A58" s="327">
        <f t="shared" si="11"/>
        <v>44</v>
      </c>
      <c r="B58" s="328" t="str">
        <f>IF(RESUMEN!B52="","",RESUMEN!B52)</f>
        <v/>
      </c>
      <c r="C58" s="329" t="str">
        <f>IF(RESUMEN!C52="","",RESUMEN!C52)</f>
        <v/>
      </c>
      <c r="D58" s="328" t="str">
        <f>IF(RESUMEN!D52="","",RESUMEN!D52)</f>
        <v/>
      </c>
      <c r="E58" s="330"/>
      <c r="F58" s="331">
        <f t="shared" si="15"/>
        <v>0</v>
      </c>
      <c r="G58" s="330"/>
      <c r="H58" s="330"/>
      <c r="I58" s="332">
        <f>IF(H58=$R$2,'SS-SMI'!$H$22,IF(H58=$S$2,'SS-SMI'!$I$22,IF(H58=$T$2,'SS-SMI'!$J$22,0)))</f>
        <v>0</v>
      </c>
      <c r="J58" s="332">
        <f t="shared" si="16"/>
        <v>0</v>
      </c>
      <c r="K58" s="332">
        <f t="shared" si="17"/>
        <v>0</v>
      </c>
      <c r="L58" s="333"/>
      <c r="M58" s="333"/>
      <c r="N58" s="333"/>
      <c r="O58" s="332">
        <f t="shared" si="18"/>
        <v>0</v>
      </c>
      <c r="P58" s="332">
        <f t="shared" si="19"/>
        <v>0</v>
      </c>
      <c r="Q58" s="332">
        <f t="shared" si="20"/>
        <v>0</v>
      </c>
      <c r="R58" s="334">
        <f t="shared" si="21"/>
        <v>0</v>
      </c>
      <c r="S58" s="335">
        <v>0</v>
      </c>
      <c r="T58" s="335">
        <v>0</v>
      </c>
      <c r="U58" s="335"/>
      <c r="V58" s="336">
        <f t="shared" si="22"/>
        <v>0</v>
      </c>
      <c r="W58" s="336">
        <f t="shared" si="23"/>
        <v>0</v>
      </c>
      <c r="X58" s="333"/>
      <c r="Y58" s="337">
        <f t="shared" si="24"/>
        <v>0</v>
      </c>
      <c r="Z58" s="338"/>
      <c r="AA58" s="339"/>
      <c r="AB58" s="340"/>
      <c r="AC58" s="339"/>
      <c r="AD58" s="341">
        <f t="shared" si="25"/>
        <v>0</v>
      </c>
    </row>
    <row r="59" spans="1:30" ht="20.149999999999999" customHeight="1" x14ac:dyDescent="0.35">
      <c r="A59" s="327">
        <f t="shared" si="11"/>
        <v>45</v>
      </c>
      <c r="B59" s="328" t="str">
        <f>IF(RESUMEN!B53="","",RESUMEN!B53)</f>
        <v/>
      </c>
      <c r="C59" s="329" t="str">
        <f>IF(RESUMEN!C53="","",RESUMEN!C53)</f>
        <v/>
      </c>
      <c r="D59" s="328" t="str">
        <f>IF(RESUMEN!D53="","",RESUMEN!D53)</f>
        <v/>
      </c>
      <c r="E59" s="330"/>
      <c r="F59" s="331">
        <f t="shared" si="15"/>
        <v>0</v>
      </c>
      <c r="G59" s="330"/>
      <c r="H59" s="330"/>
      <c r="I59" s="332">
        <f>IF(H59=$R$2,'SS-SMI'!$H$22,IF(H59=$S$2,'SS-SMI'!$I$22,IF(H59=$T$2,'SS-SMI'!$J$22,0)))</f>
        <v>0</v>
      </c>
      <c r="J59" s="332">
        <f t="shared" si="16"/>
        <v>0</v>
      </c>
      <c r="K59" s="332">
        <f t="shared" si="17"/>
        <v>0</v>
      </c>
      <c r="L59" s="333"/>
      <c r="M59" s="333"/>
      <c r="N59" s="333"/>
      <c r="O59" s="332">
        <f t="shared" si="18"/>
        <v>0</v>
      </c>
      <c r="P59" s="332">
        <f t="shared" si="19"/>
        <v>0</v>
      </c>
      <c r="Q59" s="332">
        <f t="shared" si="20"/>
        <v>0</v>
      </c>
      <c r="R59" s="334">
        <f t="shared" si="21"/>
        <v>0</v>
      </c>
      <c r="S59" s="335">
        <v>0</v>
      </c>
      <c r="T59" s="335">
        <v>0</v>
      </c>
      <c r="U59" s="335"/>
      <c r="V59" s="336">
        <f t="shared" si="22"/>
        <v>0</v>
      </c>
      <c r="W59" s="336">
        <f t="shared" si="23"/>
        <v>0</v>
      </c>
      <c r="X59" s="333"/>
      <c r="Y59" s="337">
        <f t="shared" si="24"/>
        <v>0</v>
      </c>
      <c r="Z59" s="338"/>
      <c r="AA59" s="339"/>
      <c r="AB59" s="340"/>
      <c r="AC59" s="339"/>
      <c r="AD59" s="341">
        <f t="shared" si="25"/>
        <v>0</v>
      </c>
    </row>
    <row r="60" spans="1:30" ht="20.149999999999999" customHeight="1" x14ac:dyDescent="0.35">
      <c r="A60" s="327">
        <f t="shared" si="11"/>
        <v>46</v>
      </c>
      <c r="B60" s="328" t="str">
        <f>IF(RESUMEN!B54="","",RESUMEN!B54)</f>
        <v/>
      </c>
      <c r="C60" s="329" t="str">
        <f>IF(RESUMEN!C54="","",RESUMEN!C54)</f>
        <v/>
      </c>
      <c r="D60" s="328" t="str">
        <f>IF(RESUMEN!D54="","",RESUMEN!D54)</f>
        <v/>
      </c>
      <c r="E60" s="330"/>
      <c r="F60" s="331">
        <f t="shared" si="15"/>
        <v>0</v>
      </c>
      <c r="G60" s="330"/>
      <c r="H60" s="330"/>
      <c r="I60" s="332">
        <f>IF(H60=$R$2,'SS-SMI'!$H$22,IF(H60=$S$2,'SS-SMI'!$I$22,IF(H60=$T$2,'SS-SMI'!$J$22,0)))</f>
        <v>0</v>
      </c>
      <c r="J60" s="332">
        <f t="shared" si="16"/>
        <v>0</v>
      </c>
      <c r="K60" s="332">
        <f t="shared" si="17"/>
        <v>0</v>
      </c>
      <c r="L60" s="333"/>
      <c r="M60" s="333"/>
      <c r="N60" s="333"/>
      <c r="O60" s="332">
        <f t="shared" si="18"/>
        <v>0</v>
      </c>
      <c r="P60" s="332">
        <f t="shared" si="19"/>
        <v>0</v>
      </c>
      <c r="Q60" s="332">
        <f t="shared" si="20"/>
        <v>0</v>
      </c>
      <c r="R60" s="334">
        <f t="shared" si="21"/>
        <v>0</v>
      </c>
      <c r="S60" s="335">
        <v>0</v>
      </c>
      <c r="T60" s="335">
        <v>0</v>
      </c>
      <c r="U60" s="335"/>
      <c r="V60" s="336">
        <f t="shared" si="22"/>
        <v>0</v>
      </c>
      <c r="W60" s="336">
        <f t="shared" si="23"/>
        <v>0</v>
      </c>
      <c r="X60" s="333"/>
      <c r="Y60" s="337">
        <f t="shared" si="24"/>
        <v>0</v>
      </c>
      <c r="Z60" s="338"/>
      <c r="AA60" s="339"/>
      <c r="AB60" s="340"/>
      <c r="AC60" s="339"/>
      <c r="AD60" s="341">
        <f t="shared" si="25"/>
        <v>0</v>
      </c>
    </row>
    <row r="61" spans="1:30" ht="20.149999999999999" customHeight="1" x14ac:dyDescent="0.35">
      <c r="A61" s="327">
        <f t="shared" si="11"/>
        <v>47</v>
      </c>
      <c r="B61" s="328" t="str">
        <f>IF(RESUMEN!B55="","",RESUMEN!B55)</f>
        <v/>
      </c>
      <c r="C61" s="329" t="str">
        <f>IF(RESUMEN!C55="","",RESUMEN!C55)</f>
        <v/>
      </c>
      <c r="D61" s="328" t="str">
        <f>IF(RESUMEN!D55="","",RESUMEN!D55)</f>
        <v/>
      </c>
      <c r="E61" s="330"/>
      <c r="F61" s="331">
        <f t="shared" si="15"/>
        <v>0</v>
      </c>
      <c r="G61" s="330"/>
      <c r="H61" s="330"/>
      <c r="I61" s="332">
        <f>IF(H61=$R$2,'SS-SMI'!$H$22,IF(H61=$S$2,'SS-SMI'!$I$22,IF(H61=$T$2,'SS-SMI'!$J$22,0)))</f>
        <v>0</v>
      </c>
      <c r="J61" s="332">
        <f t="shared" si="16"/>
        <v>0</v>
      </c>
      <c r="K61" s="332">
        <f t="shared" si="17"/>
        <v>0</v>
      </c>
      <c r="L61" s="333"/>
      <c r="M61" s="333"/>
      <c r="N61" s="333"/>
      <c r="O61" s="332">
        <f t="shared" si="18"/>
        <v>0</v>
      </c>
      <c r="P61" s="332">
        <f t="shared" si="19"/>
        <v>0</v>
      </c>
      <c r="Q61" s="332">
        <f t="shared" si="20"/>
        <v>0</v>
      </c>
      <c r="R61" s="334">
        <f t="shared" si="21"/>
        <v>0</v>
      </c>
      <c r="S61" s="335">
        <v>0</v>
      </c>
      <c r="T61" s="335">
        <v>0</v>
      </c>
      <c r="U61" s="335"/>
      <c r="V61" s="336">
        <f t="shared" si="22"/>
        <v>0</v>
      </c>
      <c r="W61" s="336">
        <f t="shared" si="23"/>
        <v>0</v>
      </c>
      <c r="X61" s="333"/>
      <c r="Y61" s="337">
        <f t="shared" si="24"/>
        <v>0</v>
      </c>
      <c r="Z61" s="338"/>
      <c r="AA61" s="339"/>
      <c r="AB61" s="340"/>
      <c r="AC61" s="339"/>
      <c r="AD61" s="341">
        <f t="shared" si="25"/>
        <v>0</v>
      </c>
    </row>
    <row r="62" spans="1:30" ht="20.149999999999999" customHeight="1" x14ac:dyDescent="0.35">
      <c r="A62" s="327">
        <f t="shared" si="11"/>
        <v>48</v>
      </c>
      <c r="B62" s="328" t="str">
        <f>IF(RESUMEN!B56="","",RESUMEN!B56)</f>
        <v/>
      </c>
      <c r="C62" s="329" t="str">
        <f>IF(RESUMEN!C56="","",RESUMEN!C56)</f>
        <v/>
      </c>
      <c r="D62" s="328" t="str">
        <f>IF(RESUMEN!D56="","",RESUMEN!D56)</f>
        <v/>
      </c>
      <c r="E62" s="330"/>
      <c r="F62" s="331">
        <f t="shared" si="15"/>
        <v>0</v>
      </c>
      <c r="G62" s="330"/>
      <c r="H62" s="330"/>
      <c r="I62" s="332">
        <f>IF(H62=$R$2,'SS-SMI'!$H$22,IF(H62=$S$2,'SS-SMI'!$I$22,IF(H62=$T$2,'SS-SMI'!$J$22,0)))</f>
        <v>0</v>
      </c>
      <c r="J62" s="332">
        <f t="shared" si="16"/>
        <v>0</v>
      </c>
      <c r="K62" s="332">
        <f t="shared" si="17"/>
        <v>0</v>
      </c>
      <c r="L62" s="333"/>
      <c r="M62" s="333"/>
      <c r="N62" s="333"/>
      <c r="O62" s="332">
        <f t="shared" si="18"/>
        <v>0</v>
      </c>
      <c r="P62" s="332">
        <f t="shared" si="19"/>
        <v>0</v>
      </c>
      <c r="Q62" s="332">
        <f t="shared" si="20"/>
        <v>0</v>
      </c>
      <c r="R62" s="334">
        <f t="shared" si="21"/>
        <v>0</v>
      </c>
      <c r="S62" s="335">
        <v>0</v>
      </c>
      <c r="T62" s="335">
        <v>0</v>
      </c>
      <c r="U62" s="335"/>
      <c r="V62" s="336">
        <f t="shared" si="22"/>
        <v>0</v>
      </c>
      <c r="W62" s="336">
        <f t="shared" si="23"/>
        <v>0</v>
      </c>
      <c r="X62" s="333"/>
      <c r="Y62" s="337">
        <f t="shared" si="24"/>
        <v>0</v>
      </c>
      <c r="Z62" s="338"/>
      <c r="AA62" s="339"/>
      <c r="AB62" s="340"/>
      <c r="AC62" s="339"/>
      <c r="AD62" s="341">
        <f t="shared" si="25"/>
        <v>0</v>
      </c>
    </row>
    <row r="63" spans="1:30" ht="20.149999999999999" customHeight="1" x14ac:dyDescent="0.35">
      <c r="A63" s="327">
        <f t="shared" si="11"/>
        <v>49</v>
      </c>
      <c r="B63" s="328" t="str">
        <f>IF(RESUMEN!B57="","",RESUMEN!B57)</f>
        <v/>
      </c>
      <c r="C63" s="329" t="str">
        <f>IF(RESUMEN!C57="","",RESUMEN!C57)</f>
        <v/>
      </c>
      <c r="D63" s="328" t="str">
        <f>IF(RESUMEN!D57="","",RESUMEN!D57)</f>
        <v/>
      </c>
      <c r="E63" s="330"/>
      <c r="F63" s="331">
        <f t="shared" si="15"/>
        <v>0</v>
      </c>
      <c r="G63" s="330"/>
      <c r="H63" s="330"/>
      <c r="I63" s="332">
        <f>IF(H63=$R$2,'SS-SMI'!$H$22,IF(H63=$S$2,'SS-SMI'!$I$22,IF(H63=$T$2,'SS-SMI'!$J$22,0)))</f>
        <v>0</v>
      </c>
      <c r="J63" s="332">
        <f t="shared" si="16"/>
        <v>0</v>
      </c>
      <c r="K63" s="332">
        <f t="shared" si="17"/>
        <v>0</v>
      </c>
      <c r="L63" s="333"/>
      <c r="M63" s="333"/>
      <c r="N63" s="333"/>
      <c r="O63" s="332">
        <f t="shared" si="18"/>
        <v>0</v>
      </c>
      <c r="P63" s="332">
        <f t="shared" si="19"/>
        <v>0</v>
      </c>
      <c r="Q63" s="332">
        <f t="shared" si="20"/>
        <v>0</v>
      </c>
      <c r="R63" s="334">
        <f t="shared" si="21"/>
        <v>0</v>
      </c>
      <c r="S63" s="335">
        <v>0</v>
      </c>
      <c r="T63" s="335">
        <v>0</v>
      </c>
      <c r="U63" s="335"/>
      <c r="V63" s="336">
        <f t="shared" si="22"/>
        <v>0</v>
      </c>
      <c r="W63" s="336">
        <f t="shared" si="23"/>
        <v>0</v>
      </c>
      <c r="X63" s="333"/>
      <c r="Y63" s="337">
        <f t="shared" si="24"/>
        <v>0</v>
      </c>
      <c r="Z63" s="338"/>
      <c r="AA63" s="339"/>
      <c r="AB63" s="340"/>
      <c r="AC63" s="339"/>
      <c r="AD63" s="341">
        <f t="shared" si="25"/>
        <v>0</v>
      </c>
    </row>
    <row r="64" spans="1:30" ht="20.149999999999999" customHeight="1" x14ac:dyDescent="0.35">
      <c r="A64" s="327">
        <f t="shared" si="11"/>
        <v>50</v>
      </c>
      <c r="B64" s="328" t="str">
        <f>IF(RESUMEN!B58="","",RESUMEN!B58)</f>
        <v/>
      </c>
      <c r="C64" s="329" t="str">
        <f>IF(RESUMEN!C58="","",RESUMEN!C58)</f>
        <v/>
      </c>
      <c r="D64" s="328" t="str">
        <f>IF(RESUMEN!D58="","",RESUMEN!D58)</f>
        <v/>
      </c>
      <c r="E64" s="330"/>
      <c r="F64" s="331">
        <f t="shared" si="15"/>
        <v>0</v>
      </c>
      <c r="G64" s="330"/>
      <c r="H64" s="330"/>
      <c r="I64" s="332">
        <f>IF(H64=$R$2,'SS-SMI'!$H$22,IF(H64=$S$2,'SS-SMI'!$I$22,IF(H64=$T$2,'SS-SMI'!$J$22,0)))</f>
        <v>0</v>
      </c>
      <c r="J64" s="332">
        <f t="shared" si="16"/>
        <v>0</v>
      </c>
      <c r="K64" s="332">
        <f t="shared" si="17"/>
        <v>0</v>
      </c>
      <c r="L64" s="333"/>
      <c r="M64" s="333"/>
      <c r="N64" s="333"/>
      <c r="O64" s="332">
        <f t="shared" si="18"/>
        <v>0</v>
      </c>
      <c r="P64" s="332">
        <f t="shared" si="19"/>
        <v>0</v>
      </c>
      <c r="Q64" s="332">
        <f t="shared" si="20"/>
        <v>0</v>
      </c>
      <c r="R64" s="334">
        <f t="shared" si="21"/>
        <v>0</v>
      </c>
      <c r="S64" s="335">
        <v>0</v>
      </c>
      <c r="T64" s="335">
        <v>0</v>
      </c>
      <c r="U64" s="335"/>
      <c r="V64" s="336">
        <f t="shared" si="22"/>
        <v>0</v>
      </c>
      <c r="W64" s="336">
        <f t="shared" si="23"/>
        <v>0</v>
      </c>
      <c r="X64" s="333"/>
      <c r="Y64" s="337">
        <f t="shared" si="24"/>
        <v>0</v>
      </c>
      <c r="Z64" s="338"/>
      <c r="AA64" s="339"/>
      <c r="AB64" s="340"/>
      <c r="AC64" s="339"/>
      <c r="AD64" s="341">
        <f t="shared" si="25"/>
        <v>0</v>
      </c>
    </row>
    <row r="65" spans="1:30" ht="20.149999999999999" customHeight="1" x14ac:dyDescent="0.35">
      <c r="A65" s="327">
        <f t="shared" si="11"/>
        <v>51</v>
      </c>
      <c r="B65" s="328" t="str">
        <f>IF(RESUMEN!B59="","",RESUMEN!B59)</f>
        <v/>
      </c>
      <c r="C65" s="329" t="str">
        <f>IF(RESUMEN!C59="","",RESUMEN!C59)</f>
        <v/>
      </c>
      <c r="D65" s="328" t="str">
        <f>IF(RESUMEN!D59="","",RESUMEN!D59)</f>
        <v/>
      </c>
      <c r="E65" s="330"/>
      <c r="F65" s="331">
        <f t="shared" si="15"/>
        <v>0</v>
      </c>
      <c r="G65" s="330"/>
      <c r="H65" s="330"/>
      <c r="I65" s="332">
        <f>IF(H65=$R$2,'SS-SMI'!$H$22,IF(H65=$S$2,'SS-SMI'!$I$22,IF(H65=$T$2,'SS-SMI'!$J$22,0)))</f>
        <v>0</v>
      </c>
      <c r="J65" s="332">
        <f t="shared" si="16"/>
        <v>0</v>
      </c>
      <c r="K65" s="332">
        <f t="shared" si="17"/>
        <v>0</v>
      </c>
      <c r="L65" s="333"/>
      <c r="M65" s="333"/>
      <c r="N65" s="333"/>
      <c r="O65" s="332">
        <f t="shared" si="18"/>
        <v>0</v>
      </c>
      <c r="P65" s="332">
        <f t="shared" si="19"/>
        <v>0</v>
      </c>
      <c r="Q65" s="332">
        <f t="shared" si="20"/>
        <v>0</v>
      </c>
      <c r="R65" s="334">
        <f t="shared" si="21"/>
        <v>0</v>
      </c>
      <c r="S65" s="335">
        <v>0</v>
      </c>
      <c r="T65" s="335">
        <v>0</v>
      </c>
      <c r="U65" s="335"/>
      <c r="V65" s="336">
        <f t="shared" si="22"/>
        <v>0</v>
      </c>
      <c r="W65" s="336">
        <f t="shared" si="23"/>
        <v>0</v>
      </c>
      <c r="X65" s="333"/>
      <c r="Y65" s="337">
        <f t="shared" si="24"/>
        <v>0</v>
      </c>
      <c r="Z65" s="338"/>
      <c r="AA65" s="339"/>
      <c r="AB65" s="340"/>
      <c r="AC65" s="339"/>
      <c r="AD65" s="341">
        <f t="shared" si="25"/>
        <v>0</v>
      </c>
    </row>
    <row r="66" spans="1:30" ht="20.149999999999999" customHeight="1" x14ac:dyDescent="0.35">
      <c r="A66" s="327">
        <f t="shared" si="11"/>
        <v>52</v>
      </c>
      <c r="B66" s="328" t="str">
        <f>IF(RESUMEN!B60="","",RESUMEN!B60)</f>
        <v/>
      </c>
      <c r="C66" s="329" t="str">
        <f>IF(RESUMEN!C60="","",RESUMEN!C60)</f>
        <v/>
      </c>
      <c r="D66" s="328" t="str">
        <f>IF(RESUMEN!D60="","",RESUMEN!D60)</f>
        <v/>
      </c>
      <c r="E66" s="330"/>
      <c r="F66" s="331">
        <f t="shared" si="15"/>
        <v>0</v>
      </c>
      <c r="G66" s="330"/>
      <c r="H66" s="330"/>
      <c r="I66" s="332">
        <f>IF(H66=$R$2,'SS-SMI'!$H$22,IF(H66=$S$2,'SS-SMI'!$I$22,IF(H66=$T$2,'SS-SMI'!$J$22,0)))</f>
        <v>0</v>
      </c>
      <c r="J66" s="332">
        <f t="shared" si="16"/>
        <v>0</v>
      </c>
      <c r="K66" s="332">
        <f t="shared" si="17"/>
        <v>0</v>
      </c>
      <c r="L66" s="333"/>
      <c r="M66" s="333"/>
      <c r="N66" s="333"/>
      <c r="O66" s="332">
        <f t="shared" si="18"/>
        <v>0</v>
      </c>
      <c r="P66" s="332">
        <f t="shared" si="19"/>
        <v>0</v>
      </c>
      <c r="Q66" s="332">
        <f t="shared" si="20"/>
        <v>0</v>
      </c>
      <c r="R66" s="334">
        <f t="shared" si="21"/>
        <v>0</v>
      </c>
      <c r="S66" s="335">
        <v>0</v>
      </c>
      <c r="T66" s="335">
        <v>0</v>
      </c>
      <c r="U66" s="335"/>
      <c r="V66" s="336">
        <f t="shared" si="22"/>
        <v>0</v>
      </c>
      <c r="W66" s="336">
        <f t="shared" si="23"/>
        <v>0</v>
      </c>
      <c r="X66" s="333"/>
      <c r="Y66" s="337">
        <f t="shared" si="24"/>
        <v>0</v>
      </c>
      <c r="Z66" s="338"/>
      <c r="AA66" s="339"/>
      <c r="AB66" s="340"/>
      <c r="AC66" s="339"/>
      <c r="AD66" s="341">
        <f t="shared" si="25"/>
        <v>0</v>
      </c>
    </row>
    <row r="67" spans="1:30" ht="20.149999999999999" customHeight="1" x14ac:dyDescent="0.35">
      <c r="A67" s="327">
        <f t="shared" si="11"/>
        <v>53</v>
      </c>
      <c r="B67" s="328" t="str">
        <f>IF(RESUMEN!B61="","",RESUMEN!B61)</f>
        <v/>
      </c>
      <c r="C67" s="329" t="str">
        <f>IF(RESUMEN!C61="","",RESUMEN!C61)</f>
        <v/>
      </c>
      <c r="D67" s="328" t="str">
        <f>IF(RESUMEN!D61="","",RESUMEN!D61)</f>
        <v/>
      </c>
      <c r="E67" s="330"/>
      <c r="F67" s="331">
        <f t="shared" si="15"/>
        <v>0</v>
      </c>
      <c r="G67" s="330"/>
      <c r="H67" s="330"/>
      <c r="I67" s="332">
        <f>IF(H67=$R$2,'SS-SMI'!$H$22,IF(H67=$S$2,'SS-SMI'!$I$22,IF(H67=$T$2,'SS-SMI'!$J$22,0)))</f>
        <v>0</v>
      </c>
      <c r="J67" s="332">
        <f t="shared" si="16"/>
        <v>0</v>
      </c>
      <c r="K67" s="332">
        <f t="shared" si="17"/>
        <v>0</v>
      </c>
      <c r="L67" s="333"/>
      <c r="M67" s="333"/>
      <c r="N67" s="333"/>
      <c r="O67" s="332">
        <f t="shared" si="18"/>
        <v>0</v>
      </c>
      <c r="P67" s="332">
        <f t="shared" si="19"/>
        <v>0</v>
      </c>
      <c r="Q67" s="332">
        <f t="shared" si="20"/>
        <v>0</v>
      </c>
      <c r="R67" s="334">
        <f t="shared" si="21"/>
        <v>0</v>
      </c>
      <c r="S67" s="335">
        <v>0</v>
      </c>
      <c r="T67" s="335">
        <v>0</v>
      </c>
      <c r="U67" s="335"/>
      <c r="V67" s="336">
        <f t="shared" si="22"/>
        <v>0</v>
      </c>
      <c r="W67" s="336">
        <f t="shared" si="23"/>
        <v>0</v>
      </c>
      <c r="X67" s="333"/>
      <c r="Y67" s="337">
        <f t="shared" si="24"/>
        <v>0</v>
      </c>
      <c r="Z67" s="338"/>
      <c r="AA67" s="339"/>
      <c r="AB67" s="340"/>
      <c r="AC67" s="339"/>
      <c r="AD67" s="341">
        <f t="shared" si="25"/>
        <v>0</v>
      </c>
    </row>
    <row r="68" spans="1:30" ht="20.149999999999999" customHeight="1" x14ac:dyDescent="0.35">
      <c r="A68" s="327">
        <f t="shared" si="11"/>
        <v>54</v>
      </c>
      <c r="B68" s="328" t="str">
        <f>IF(RESUMEN!B62="","",RESUMEN!B62)</f>
        <v/>
      </c>
      <c r="C68" s="329" t="str">
        <f>IF(RESUMEN!C62="","",RESUMEN!C62)</f>
        <v/>
      </c>
      <c r="D68" s="328" t="str">
        <f>IF(RESUMEN!D62="","",RESUMEN!D62)</f>
        <v/>
      </c>
      <c r="E68" s="330"/>
      <c r="F68" s="331">
        <f t="shared" si="15"/>
        <v>0</v>
      </c>
      <c r="G68" s="330"/>
      <c r="H68" s="330"/>
      <c r="I68" s="332">
        <f>IF(H68=$R$2,'SS-SMI'!$H$22,IF(H68=$S$2,'SS-SMI'!$I$22,IF(H68=$T$2,'SS-SMI'!$J$22,0)))</f>
        <v>0</v>
      </c>
      <c r="J68" s="332">
        <f t="shared" si="16"/>
        <v>0</v>
      </c>
      <c r="K68" s="332">
        <f t="shared" si="17"/>
        <v>0</v>
      </c>
      <c r="L68" s="333"/>
      <c r="M68" s="333"/>
      <c r="N68" s="333"/>
      <c r="O68" s="332">
        <f t="shared" si="18"/>
        <v>0</v>
      </c>
      <c r="P68" s="332">
        <f t="shared" si="19"/>
        <v>0</v>
      </c>
      <c r="Q68" s="332">
        <f t="shared" si="20"/>
        <v>0</v>
      </c>
      <c r="R68" s="334">
        <f t="shared" si="21"/>
        <v>0</v>
      </c>
      <c r="S68" s="335">
        <v>0</v>
      </c>
      <c r="T68" s="335">
        <v>0</v>
      </c>
      <c r="U68" s="335"/>
      <c r="V68" s="336">
        <f t="shared" si="22"/>
        <v>0</v>
      </c>
      <c r="W68" s="336">
        <f t="shared" si="23"/>
        <v>0</v>
      </c>
      <c r="X68" s="333"/>
      <c r="Y68" s="337">
        <f t="shared" si="24"/>
        <v>0</v>
      </c>
      <c r="Z68" s="338"/>
      <c r="AA68" s="339"/>
      <c r="AB68" s="340"/>
      <c r="AC68" s="339"/>
      <c r="AD68" s="341">
        <f t="shared" si="25"/>
        <v>0</v>
      </c>
    </row>
    <row r="69" spans="1:30" ht="20.149999999999999" customHeight="1" x14ac:dyDescent="0.35">
      <c r="A69" s="327">
        <f t="shared" si="11"/>
        <v>55</v>
      </c>
      <c r="B69" s="328" t="str">
        <f>IF(RESUMEN!B63="","",RESUMEN!B63)</f>
        <v/>
      </c>
      <c r="C69" s="329" t="str">
        <f>IF(RESUMEN!C63="","",RESUMEN!C63)</f>
        <v/>
      </c>
      <c r="D69" s="328" t="str">
        <f>IF(RESUMEN!D63="","",RESUMEN!D63)</f>
        <v/>
      </c>
      <c r="E69" s="330"/>
      <c r="F69" s="331">
        <f t="shared" si="15"/>
        <v>0</v>
      </c>
      <c r="G69" s="330"/>
      <c r="H69" s="330"/>
      <c r="I69" s="332">
        <f>IF(H69=$R$2,'SS-SMI'!$H$22,IF(H69=$S$2,'SS-SMI'!$I$22,IF(H69=$T$2,'SS-SMI'!$J$22,0)))</f>
        <v>0</v>
      </c>
      <c r="J69" s="332">
        <f t="shared" si="16"/>
        <v>0</v>
      </c>
      <c r="K69" s="332">
        <f t="shared" si="17"/>
        <v>0</v>
      </c>
      <c r="L69" s="333"/>
      <c r="M69" s="333"/>
      <c r="N69" s="333"/>
      <c r="O69" s="332">
        <f t="shared" si="18"/>
        <v>0</v>
      </c>
      <c r="P69" s="332">
        <f t="shared" si="19"/>
        <v>0</v>
      </c>
      <c r="Q69" s="332">
        <f t="shared" si="20"/>
        <v>0</v>
      </c>
      <c r="R69" s="334">
        <f t="shared" si="21"/>
        <v>0</v>
      </c>
      <c r="S69" s="335">
        <v>0</v>
      </c>
      <c r="T69" s="335">
        <v>0</v>
      </c>
      <c r="U69" s="335"/>
      <c r="V69" s="336">
        <f t="shared" si="22"/>
        <v>0</v>
      </c>
      <c r="W69" s="336">
        <f t="shared" si="23"/>
        <v>0</v>
      </c>
      <c r="X69" s="333"/>
      <c r="Y69" s="337">
        <f t="shared" si="24"/>
        <v>0</v>
      </c>
      <c r="Z69" s="338"/>
      <c r="AA69" s="339"/>
      <c r="AB69" s="340"/>
      <c r="AC69" s="339"/>
      <c r="AD69" s="341">
        <f t="shared" si="25"/>
        <v>0</v>
      </c>
    </row>
    <row r="70" spans="1:30" ht="20.149999999999999" customHeight="1" x14ac:dyDescent="0.35">
      <c r="A70" s="327">
        <f t="shared" si="11"/>
        <v>56</v>
      </c>
      <c r="B70" s="328" t="str">
        <f>IF(RESUMEN!B64="","",RESUMEN!B64)</f>
        <v/>
      </c>
      <c r="C70" s="329" t="str">
        <f>IF(RESUMEN!C64="","",RESUMEN!C64)</f>
        <v/>
      </c>
      <c r="D70" s="328" t="str">
        <f>IF(RESUMEN!D64="","",RESUMEN!D64)</f>
        <v/>
      </c>
      <c r="E70" s="330"/>
      <c r="F70" s="331">
        <f t="shared" si="15"/>
        <v>0</v>
      </c>
      <c r="G70" s="330"/>
      <c r="H70" s="330"/>
      <c r="I70" s="332">
        <f>IF(H70=$R$2,'SS-SMI'!$H$22,IF(H70=$S$2,'SS-SMI'!$I$22,IF(H70=$T$2,'SS-SMI'!$J$22,0)))</f>
        <v>0</v>
      </c>
      <c r="J70" s="332">
        <f t="shared" si="16"/>
        <v>0</v>
      </c>
      <c r="K70" s="332">
        <f t="shared" si="17"/>
        <v>0</v>
      </c>
      <c r="L70" s="333"/>
      <c r="M70" s="333"/>
      <c r="N70" s="333"/>
      <c r="O70" s="332">
        <f t="shared" si="18"/>
        <v>0</v>
      </c>
      <c r="P70" s="332">
        <f t="shared" si="19"/>
        <v>0</v>
      </c>
      <c r="Q70" s="332">
        <f t="shared" si="20"/>
        <v>0</v>
      </c>
      <c r="R70" s="334">
        <f t="shared" si="21"/>
        <v>0</v>
      </c>
      <c r="S70" s="335">
        <v>0</v>
      </c>
      <c r="T70" s="335">
        <v>0</v>
      </c>
      <c r="U70" s="335"/>
      <c r="V70" s="336">
        <f t="shared" si="22"/>
        <v>0</v>
      </c>
      <c r="W70" s="336">
        <f t="shared" si="23"/>
        <v>0</v>
      </c>
      <c r="X70" s="333"/>
      <c r="Y70" s="337">
        <f t="shared" si="24"/>
        <v>0</v>
      </c>
      <c r="Z70" s="338"/>
      <c r="AA70" s="339"/>
      <c r="AB70" s="340"/>
      <c r="AC70" s="339"/>
      <c r="AD70" s="341">
        <f t="shared" si="25"/>
        <v>0</v>
      </c>
    </row>
    <row r="71" spans="1:30" ht="20.149999999999999" customHeight="1" x14ac:dyDescent="0.35">
      <c r="A71" s="327">
        <f t="shared" si="11"/>
        <v>57</v>
      </c>
      <c r="B71" s="328" t="str">
        <f>IF(RESUMEN!B65="","",RESUMEN!B65)</f>
        <v/>
      </c>
      <c r="C71" s="329" t="str">
        <f>IF(RESUMEN!C65="","",RESUMEN!C65)</f>
        <v/>
      </c>
      <c r="D71" s="328" t="str">
        <f>IF(RESUMEN!D65="","",RESUMEN!D65)</f>
        <v/>
      </c>
      <c r="E71" s="330"/>
      <c r="F71" s="331">
        <f t="shared" si="15"/>
        <v>0</v>
      </c>
      <c r="G71" s="330"/>
      <c r="H71" s="330"/>
      <c r="I71" s="332">
        <f>IF(H71=$R$2,'SS-SMI'!$H$22,IF(H71=$S$2,'SS-SMI'!$I$22,IF(H71=$T$2,'SS-SMI'!$J$22,0)))</f>
        <v>0</v>
      </c>
      <c r="J71" s="332">
        <f t="shared" si="16"/>
        <v>0</v>
      </c>
      <c r="K71" s="332">
        <f t="shared" si="17"/>
        <v>0</v>
      </c>
      <c r="L71" s="333"/>
      <c r="M71" s="333"/>
      <c r="N71" s="333"/>
      <c r="O71" s="332">
        <f t="shared" si="18"/>
        <v>0</v>
      </c>
      <c r="P71" s="332">
        <f t="shared" si="19"/>
        <v>0</v>
      </c>
      <c r="Q71" s="332">
        <f t="shared" si="20"/>
        <v>0</v>
      </c>
      <c r="R71" s="334">
        <f t="shared" si="21"/>
        <v>0</v>
      </c>
      <c r="S71" s="335">
        <v>0</v>
      </c>
      <c r="T71" s="335">
        <v>0</v>
      </c>
      <c r="U71" s="335"/>
      <c r="V71" s="336">
        <f t="shared" si="22"/>
        <v>0</v>
      </c>
      <c r="W71" s="336">
        <f t="shared" si="23"/>
        <v>0</v>
      </c>
      <c r="X71" s="333"/>
      <c r="Y71" s="337">
        <f t="shared" si="24"/>
        <v>0</v>
      </c>
      <c r="Z71" s="338"/>
      <c r="AA71" s="339"/>
      <c r="AB71" s="340"/>
      <c r="AC71" s="339"/>
      <c r="AD71" s="341">
        <f t="shared" si="25"/>
        <v>0</v>
      </c>
    </row>
    <row r="72" spans="1:30" ht="20.149999999999999" customHeight="1" x14ac:dyDescent="0.35">
      <c r="A72" s="327">
        <f t="shared" si="11"/>
        <v>58</v>
      </c>
      <c r="B72" s="328" t="str">
        <f>IF(RESUMEN!B66="","",RESUMEN!B66)</f>
        <v/>
      </c>
      <c r="C72" s="329" t="str">
        <f>IF(RESUMEN!C66="","",RESUMEN!C66)</f>
        <v/>
      </c>
      <c r="D72" s="328" t="str">
        <f>IF(RESUMEN!D66="","",RESUMEN!D66)</f>
        <v/>
      </c>
      <c r="E72" s="330"/>
      <c r="F72" s="331">
        <f t="shared" si="15"/>
        <v>0</v>
      </c>
      <c r="G72" s="330"/>
      <c r="H72" s="330"/>
      <c r="I72" s="332">
        <f>IF(H72=$R$2,'SS-SMI'!$H$22,IF(H72=$S$2,'SS-SMI'!$I$22,IF(H72=$T$2,'SS-SMI'!$J$22,0)))</f>
        <v>0</v>
      </c>
      <c r="J72" s="332">
        <f t="shared" si="16"/>
        <v>0</v>
      </c>
      <c r="K72" s="332">
        <f t="shared" si="17"/>
        <v>0</v>
      </c>
      <c r="L72" s="333"/>
      <c r="M72" s="333"/>
      <c r="N72" s="333"/>
      <c r="O72" s="332">
        <f t="shared" si="18"/>
        <v>0</v>
      </c>
      <c r="P72" s="332">
        <f t="shared" si="19"/>
        <v>0</v>
      </c>
      <c r="Q72" s="332">
        <f t="shared" si="20"/>
        <v>0</v>
      </c>
      <c r="R72" s="334">
        <f t="shared" si="21"/>
        <v>0</v>
      </c>
      <c r="S72" s="335">
        <v>0</v>
      </c>
      <c r="T72" s="335">
        <v>0</v>
      </c>
      <c r="U72" s="335"/>
      <c r="V72" s="336">
        <f t="shared" si="22"/>
        <v>0</v>
      </c>
      <c r="W72" s="336">
        <f t="shared" si="23"/>
        <v>0</v>
      </c>
      <c r="X72" s="333"/>
      <c r="Y72" s="337">
        <f t="shared" si="24"/>
        <v>0</v>
      </c>
      <c r="Z72" s="338"/>
      <c r="AA72" s="339"/>
      <c r="AB72" s="340"/>
      <c r="AC72" s="339"/>
      <c r="AD72" s="341">
        <f t="shared" si="25"/>
        <v>0</v>
      </c>
    </row>
    <row r="73" spans="1:30" ht="20.149999999999999" customHeight="1" x14ac:dyDescent="0.35">
      <c r="A73" s="327">
        <f t="shared" si="11"/>
        <v>59</v>
      </c>
      <c r="B73" s="328" t="str">
        <f>IF(RESUMEN!B67="","",RESUMEN!B67)</f>
        <v/>
      </c>
      <c r="C73" s="329" t="str">
        <f>IF(RESUMEN!C67="","",RESUMEN!C67)</f>
        <v/>
      </c>
      <c r="D73" s="328" t="str">
        <f>IF(RESUMEN!D67="","",RESUMEN!D67)</f>
        <v/>
      </c>
      <c r="E73" s="330"/>
      <c r="F73" s="331">
        <f t="shared" si="15"/>
        <v>0</v>
      </c>
      <c r="G73" s="330"/>
      <c r="H73" s="330"/>
      <c r="I73" s="332">
        <f>IF(H73=$R$2,'SS-SMI'!$H$22,IF(H73=$S$2,'SS-SMI'!$I$22,IF(H73=$T$2,'SS-SMI'!$J$22,0)))</f>
        <v>0</v>
      </c>
      <c r="J73" s="332">
        <f t="shared" si="16"/>
        <v>0</v>
      </c>
      <c r="K73" s="332">
        <f t="shared" si="17"/>
        <v>0</v>
      </c>
      <c r="L73" s="333"/>
      <c r="M73" s="333"/>
      <c r="N73" s="333"/>
      <c r="O73" s="332">
        <f t="shared" si="18"/>
        <v>0</v>
      </c>
      <c r="P73" s="332">
        <f t="shared" si="19"/>
        <v>0</v>
      </c>
      <c r="Q73" s="332">
        <f t="shared" si="20"/>
        <v>0</v>
      </c>
      <c r="R73" s="334">
        <f t="shared" si="21"/>
        <v>0</v>
      </c>
      <c r="S73" s="335">
        <v>0</v>
      </c>
      <c r="T73" s="335">
        <v>0</v>
      </c>
      <c r="U73" s="335"/>
      <c r="V73" s="336">
        <f t="shared" si="22"/>
        <v>0</v>
      </c>
      <c r="W73" s="336">
        <f t="shared" si="23"/>
        <v>0</v>
      </c>
      <c r="X73" s="333"/>
      <c r="Y73" s="337">
        <f t="shared" si="24"/>
        <v>0</v>
      </c>
      <c r="Z73" s="338"/>
      <c r="AA73" s="339"/>
      <c r="AB73" s="340"/>
      <c r="AC73" s="339"/>
      <c r="AD73" s="341">
        <f t="shared" si="25"/>
        <v>0</v>
      </c>
    </row>
    <row r="74" spans="1:30" ht="20.149999999999999" customHeight="1" x14ac:dyDescent="0.35">
      <c r="A74" s="327">
        <f t="shared" si="11"/>
        <v>60</v>
      </c>
      <c r="B74" s="328" t="str">
        <f>IF(RESUMEN!B68="","",RESUMEN!B68)</f>
        <v/>
      </c>
      <c r="C74" s="329" t="str">
        <f>IF(RESUMEN!C68="","",RESUMEN!C68)</f>
        <v/>
      </c>
      <c r="D74" s="328" t="str">
        <f>IF(RESUMEN!D68="","",RESUMEN!D68)</f>
        <v/>
      </c>
      <c r="E74" s="330"/>
      <c r="F74" s="331">
        <f t="shared" si="15"/>
        <v>0</v>
      </c>
      <c r="G74" s="330"/>
      <c r="H74" s="330"/>
      <c r="I74" s="332">
        <f>IF(H74=$R$2,'SS-SMI'!$H$22,IF(H74=$S$2,'SS-SMI'!$I$22,IF(H74=$T$2,'SS-SMI'!$J$22,0)))</f>
        <v>0</v>
      </c>
      <c r="J74" s="332">
        <f t="shared" si="16"/>
        <v>0</v>
      </c>
      <c r="K74" s="332">
        <f t="shared" si="17"/>
        <v>0</v>
      </c>
      <c r="L74" s="333"/>
      <c r="M74" s="333"/>
      <c r="N74" s="333"/>
      <c r="O74" s="332">
        <f t="shared" si="18"/>
        <v>0</v>
      </c>
      <c r="P74" s="332">
        <f t="shared" si="19"/>
        <v>0</v>
      </c>
      <c r="Q74" s="332">
        <f t="shared" si="20"/>
        <v>0</v>
      </c>
      <c r="R74" s="334">
        <f t="shared" si="21"/>
        <v>0</v>
      </c>
      <c r="S74" s="335">
        <v>0</v>
      </c>
      <c r="T74" s="335">
        <v>0</v>
      </c>
      <c r="U74" s="335"/>
      <c r="V74" s="336">
        <f t="shared" si="22"/>
        <v>0</v>
      </c>
      <c r="W74" s="336">
        <f t="shared" si="23"/>
        <v>0</v>
      </c>
      <c r="X74" s="333"/>
      <c r="Y74" s="337">
        <f t="shared" si="24"/>
        <v>0</v>
      </c>
      <c r="Z74" s="338"/>
      <c r="AA74" s="339"/>
      <c r="AB74" s="340"/>
      <c r="AC74" s="339"/>
      <c r="AD74" s="341">
        <f t="shared" si="25"/>
        <v>0</v>
      </c>
    </row>
    <row r="75" spans="1:30" ht="20.149999999999999" customHeight="1" x14ac:dyDescent="0.35">
      <c r="A75" s="327">
        <f t="shared" si="11"/>
        <v>61</v>
      </c>
      <c r="B75" s="328" t="str">
        <f>IF(RESUMEN!B69="","",RESUMEN!B69)</f>
        <v/>
      </c>
      <c r="C75" s="329" t="str">
        <f>IF(RESUMEN!C69="","",RESUMEN!C69)</f>
        <v/>
      </c>
      <c r="D75" s="328" t="str">
        <f>IF(RESUMEN!D69="","",RESUMEN!D69)</f>
        <v/>
      </c>
      <c r="E75" s="330"/>
      <c r="F75" s="331">
        <f t="shared" si="15"/>
        <v>0</v>
      </c>
      <c r="G75" s="330"/>
      <c r="H75" s="330"/>
      <c r="I75" s="332">
        <f>IF(H75=$R$2,'SS-SMI'!$H$22,IF(H75=$S$2,'SS-SMI'!$I$22,IF(H75=$T$2,'SS-SMI'!$J$22,0)))</f>
        <v>0</v>
      </c>
      <c r="J75" s="332">
        <f t="shared" si="16"/>
        <v>0</v>
      </c>
      <c r="K75" s="332">
        <f t="shared" si="17"/>
        <v>0</v>
      </c>
      <c r="L75" s="333"/>
      <c r="M75" s="333"/>
      <c r="N75" s="333"/>
      <c r="O75" s="332">
        <f t="shared" si="18"/>
        <v>0</v>
      </c>
      <c r="P75" s="332">
        <f t="shared" si="19"/>
        <v>0</v>
      </c>
      <c r="Q75" s="332">
        <f t="shared" si="20"/>
        <v>0</v>
      </c>
      <c r="R75" s="334">
        <f t="shared" si="21"/>
        <v>0</v>
      </c>
      <c r="S75" s="335">
        <v>0</v>
      </c>
      <c r="T75" s="335">
        <v>0</v>
      </c>
      <c r="U75" s="335"/>
      <c r="V75" s="336">
        <f t="shared" si="22"/>
        <v>0</v>
      </c>
      <c r="W75" s="336">
        <f t="shared" si="23"/>
        <v>0</v>
      </c>
      <c r="X75" s="333"/>
      <c r="Y75" s="337">
        <f t="shared" si="24"/>
        <v>0</v>
      </c>
      <c r="Z75" s="338"/>
      <c r="AA75" s="339"/>
      <c r="AB75" s="340"/>
      <c r="AC75" s="339"/>
      <c r="AD75" s="341">
        <f t="shared" si="25"/>
        <v>0</v>
      </c>
    </row>
    <row r="76" spans="1:30" ht="20.149999999999999" customHeight="1" x14ac:dyDescent="0.35">
      <c r="A76" s="327">
        <f t="shared" si="11"/>
        <v>62</v>
      </c>
      <c r="B76" s="328" t="str">
        <f>IF(RESUMEN!B70="","",RESUMEN!B70)</f>
        <v/>
      </c>
      <c r="C76" s="329" t="str">
        <f>IF(RESUMEN!C70="","",RESUMEN!C70)</f>
        <v/>
      </c>
      <c r="D76" s="328" t="str">
        <f>IF(RESUMEN!D70="","",RESUMEN!D70)</f>
        <v/>
      </c>
      <c r="E76" s="330"/>
      <c r="F76" s="331">
        <f t="shared" si="15"/>
        <v>0</v>
      </c>
      <c r="G76" s="330"/>
      <c r="H76" s="330"/>
      <c r="I76" s="332">
        <f>IF(H76=$R$2,'SS-SMI'!$H$22,IF(H76=$S$2,'SS-SMI'!$I$22,IF(H76=$T$2,'SS-SMI'!$J$22,0)))</f>
        <v>0</v>
      </c>
      <c r="J76" s="332">
        <f t="shared" si="16"/>
        <v>0</v>
      </c>
      <c r="K76" s="332">
        <f t="shared" si="17"/>
        <v>0</v>
      </c>
      <c r="L76" s="333"/>
      <c r="M76" s="333"/>
      <c r="N76" s="333"/>
      <c r="O76" s="332">
        <f t="shared" si="18"/>
        <v>0</v>
      </c>
      <c r="P76" s="332">
        <f t="shared" si="19"/>
        <v>0</v>
      </c>
      <c r="Q76" s="332">
        <f t="shared" si="20"/>
        <v>0</v>
      </c>
      <c r="R76" s="334">
        <f t="shared" si="21"/>
        <v>0</v>
      </c>
      <c r="S76" s="335">
        <v>0</v>
      </c>
      <c r="T76" s="335">
        <v>0</v>
      </c>
      <c r="U76" s="335"/>
      <c r="V76" s="336">
        <f t="shared" si="22"/>
        <v>0</v>
      </c>
      <c r="W76" s="336">
        <f t="shared" si="23"/>
        <v>0</v>
      </c>
      <c r="X76" s="333"/>
      <c r="Y76" s="337">
        <f t="shared" si="24"/>
        <v>0</v>
      </c>
      <c r="Z76" s="338"/>
      <c r="AA76" s="339"/>
      <c r="AB76" s="340"/>
      <c r="AC76" s="339"/>
      <c r="AD76" s="341">
        <f t="shared" si="25"/>
        <v>0</v>
      </c>
    </row>
    <row r="77" spans="1:30" ht="20.149999999999999" customHeight="1" x14ac:dyDescent="0.35">
      <c r="A77" s="327">
        <f t="shared" si="11"/>
        <v>63</v>
      </c>
      <c r="B77" s="328" t="str">
        <f>IF(RESUMEN!B71="","",RESUMEN!B71)</f>
        <v/>
      </c>
      <c r="C77" s="329" t="str">
        <f>IF(RESUMEN!C71="","",RESUMEN!C71)</f>
        <v/>
      </c>
      <c r="D77" s="328" t="str">
        <f>IF(RESUMEN!D71="","",RESUMEN!D71)</f>
        <v/>
      </c>
      <c r="E77" s="330"/>
      <c r="F77" s="331">
        <f t="shared" si="15"/>
        <v>0</v>
      </c>
      <c r="G77" s="330"/>
      <c r="H77" s="330"/>
      <c r="I77" s="332">
        <f>IF(H77=$R$2,'SS-SMI'!$H$22,IF(H77=$S$2,'SS-SMI'!$I$22,IF(H77=$T$2,'SS-SMI'!$J$22,0)))</f>
        <v>0</v>
      </c>
      <c r="J77" s="332">
        <f t="shared" si="16"/>
        <v>0</v>
      </c>
      <c r="K77" s="332">
        <f t="shared" si="17"/>
        <v>0</v>
      </c>
      <c r="L77" s="333"/>
      <c r="M77" s="333"/>
      <c r="N77" s="333"/>
      <c r="O77" s="332">
        <f t="shared" si="18"/>
        <v>0</v>
      </c>
      <c r="P77" s="332">
        <f t="shared" si="19"/>
        <v>0</v>
      </c>
      <c r="Q77" s="332">
        <f t="shared" si="20"/>
        <v>0</v>
      </c>
      <c r="R77" s="334">
        <f t="shared" si="21"/>
        <v>0</v>
      </c>
      <c r="S77" s="335">
        <v>0</v>
      </c>
      <c r="T77" s="335">
        <v>0</v>
      </c>
      <c r="U77" s="335"/>
      <c r="V77" s="336">
        <f t="shared" si="22"/>
        <v>0</v>
      </c>
      <c r="W77" s="336">
        <f t="shared" si="23"/>
        <v>0</v>
      </c>
      <c r="X77" s="333"/>
      <c r="Y77" s="337">
        <f t="shared" si="24"/>
        <v>0</v>
      </c>
      <c r="Z77" s="338"/>
      <c r="AA77" s="339"/>
      <c r="AB77" s="340"/>
      <c r="AC77" s="339"/>
      <c r="AD77" s="341">
        <f t="shared" si="25"/>
        <v>0</v>
      </c>
    </row>
    <row r="78" spans="1:30" ht="20.149999999999999" customHeight="1" x14ac:dyDescent="0.35">
      <c r="A78" s="327">
        <f t="shared" si="11"/>
        <v>64</v>
      </c>
      <c r="B78" s="328" t="str">
        <f>IF(RESUMEN!B72="","",RESUMEN!B72)</f>
        <v/>
      </c>
      <c r="C78" s="329" t="str">
        <f>IF(RESUMEN!C72="","",RESUMEN!C72)</f>
        <v/>
      </c>
      <c r="D78" s="328" t="str">
        <f>IF(RESUMEN!D72="","",RESUMEN!D72)</f>
        <v/>
      </c>
      <c r="E78" s="330"/>
      <c r="F78" s="331">
        <f t="shared" si="15"/>
        <v>0</v>
      </c>
      <c r="G78" s="330"/>
      <c r="H78" s="330"/>
      <c r="I78" s="332">
        <f>IF(H78=$R$2,'SS-SMI'!$H$22,IF(H78=$S$2,'SS-SMI'!$I$22,IF(H78=$T$2,'SS-SMI'!$J$22,0)))</f>
        <v>0</v>
      </c>
      <c r="J78" s="332">
        <f t="shared" si="16"/>
        <v>0</v>
      </c>
      <c r="K78" s="332">
        <f t="shared" si="17"/>
        <v>0</v>
      </c>
      <c r="L78" s="333"/>
      <c r="M78" s="333"/>
      <c r="N78" s="333"/>
      <c r="O78" s="332">
        <f t="shared" si="18"/>
        <v>0</v>
      </c>
      <c r="P78" s="332">
        <f t="shared" si="19"/>
        <v>0</v>
      </c>
      <c r="Q78" s="332">
        <f t="shared" si="20"/>
        <v>0</v>
      </c>
      <c r="R78" s="334">
        <f t="shared" si="21"/>
        <v>0</v>
      </c>
      <c r="S78" s="335">
        <v>0</v>
      </c>
      <c r="T78" s="335">
        <v>0</v>
      </c>
      <c r="U78" s="335"/>
      <c r="V78" s="336">
        <f t="shared" si="22"/>
        <v>0</v>
      </c>
      <c r="W78" s="336">
        <f t="shared" si="23"/>
        <v>0</v>
      </c>
      <c r="X78" s="333"/>
      <c r="Y78" s="337">
        <f t="shared" si="24"/>
        <v>0</v>
      </c>
      <c r="Z78" s="338"/>
      <c r="AA78" s="339"/>
      <c r="AB78" s="340"/>
      <c r="AC78" s="339"/>
      <c r="AD78" s="341">
        <f t="shared" si="25"/>
        <v>0</v>
      </c>
    </row>
    <row r="79" spans="1:30" ht="20.149999999999999" customHeight="1" x14ac:dyDescent="0.35">
      <c r="A79" s="327">
        <f t="shared" si="11"/>
        <v>65</v>
      </c>
      <c r="B79" s="328" t="str">
        <f>IF(RESUMEN!B73="","",RESUMEN!B73)</f>
        <v/>
      </c>
      <c r="C79" s="329" t="str">
        <f>IF(RESUMEN!C73="","",RESUMEN!C73)</f>
        <v/>
      </c>
      <c r="D79" s="328" t="str">
        <f>IF(RESUMEN!D73="","",RESUMEN!D73)</f>
        <v/>
      </c>
      <c r="E79" s="330"/>
      <c r="F79" s="331">
        <f t="shared" si="15"/>
        <v>0</v>
      </c>
      <c r="G79" s="330"/>
      <c r="H79" s="330"/>
      <c r="I79" s="332">
        <f>IF(H79=$R$2,'SS-SMI'!$H$22,IF(H79=$S$2,'SS-SMI'!$I$22,IF(H79=$T$2,'SS-SMI'!$J$22,0)))</f>
        <v>0</v>
      </c>
      <c r="J79" s="332">
        <f t="shared" si="16"/>
        <v>0</v>
      </c>
      <c r="K79" s="332">
        <f t="shared" si="17"/>
        <v>0</v>
      </c>
      <c r="L79" s="333"/>
      <c r="M79" s="333"/>
      <c r="N79" s="333"/>
      <c r="O79" s="332">
        <f t="shared" si="18"/>
        <v>0</v>
      </c>
      <c r="P79" s="332">
        <f t="shared" si="19"/>
        <v>0</v>
      </c>
      <c r="Q79" s="332">
        <f t="shared" si="20"/>
        <v>0</v>
      </c>
      <c r="R79" s="334">
        <f t="shared" si="21"/>
        <v>0</v>
      </c>
      <c r="S79" s="335">
        <v>0</v>
      </c>
      <c r="T79" s="335">
        <v>0</v>
      </c>
      <c r="U79" s="335"/>
      <c r="V79" s="336">
        <f t="shared" si="22"/>
        <v>0</v>
      </c>
      <c r="W79" s="336">
        <f t="shared" si="23"/>
        <v>0</v>
      </c>
      <c r="X79" s="333"/>
      <c r="Y79" s="337">
        <f t="shared" si="24"/>
        <v>0</v>
      </c>
      <c r="Z79" s="338"/>
      <c r="AA79" s="339"/>
      <c r="AB79" s="340"/>
      <c r="AC79" s="339"/>
      <c r="AD79" s="341">
        <f t="shared" si="25"/>
        <v>0</v>
      </c>
    </row>
    <row r="80" spans="1:30" ht="20.149999999999999" customHeight="1" x14ac:dyDescent="0.35">
      <c r="A80" s="327">
        <f t="shared" si="11"/>
        <v>66</v>
      </c>
      <c r="B80" s="328" t="str">
        <f>IF(RESUMEN!B74="","",RESUMEN!B74)</f>
        <v/>
      </c>
      <c r="C80" s="329" t="str">
        <f>IF(RESUMEN!C74="","",RESUMEN!C74)</f>
        <v/>
      </c>
      <c r="D80" s="328" t="str">
        <f>IF(RESUMEN!D74="","",RESUMEN!D74)</f>
        <v/>
      </c>
      <c r="E80" s="330"/>
      <c r="F80" s="331">
        <f t="shared" si="15"/>
        <v>0</v>
      </c>
      <c r="G80" s="330"/>
      <c r="H80" s="330"/>
      <c r="I80" s="332">
        <f>IF(H80=$R$2,'SS-SMI'!$H$22,IF(H80=$S$2,'SS-SMI'!$I$22,IF(H80=$T$2,'SS-SMI'!$J$22,0)))</f>
        <v>0</v>
      </c>
      <c r="J80" s="332">
        <f t="shared" si="16"/>
        <v>0</v>
      </c>
      <c r="K80" s="332">
        <f t="shared" si="17"/>
        <v>0</v>
      </c>
      <c r="L80" s="333"/>
      <c r="M80" s="333"/>
      <c r="N80" s="333"/>
      <c r="O80" s="332">
        <f t="shared" si="18"/>
        <v>0</v>
      </c>
      <c r="P80" s="332">
        <f t="shared" si="19"/>
        <v>0</v>
      </c>
      <c r="Q80" s="332">
        <f t="shared" si="20"/>
        <v>0</v>
      </c>
      <c r="R80" s="334">
        <f t="shared" si="21"/>
        <v>0</v>
      </c>
      <c r="S80" s="335">
        <v>0</v>
      </c>
      <c r="T80" s="335">
        <v>0</v>
      </c>
      <c r="U80" s="335"/>
      <c r="V80" s="336">
        <f t="shared" si="22"/>
        <v>0</v>
      </c>
      <c r="W80" s="336">
        <f t="shared" si="23"/>
        <v>0</v>
      </c>
      <c r="X80" s="333"/>
      <c r="Y80" s="337">
        <f t="shared" si="24"/>
        <v>0</v>
      </c>
      <c r="Z80" s="338"/>
      <c r="AA80" s="339"/>
      <c r="AB80" s="340"/>
      <c r="AC80" s="339"/>
      <c r="AD80" s="341">
        <f t="shared" si="25"/>
        <v>0</v>
      </c>
    </row>
    <row r="81" spans="1:30" ht="20.149999999999999" customHeight="1" x14ac:dyDescent="0.35">
      <c r="A81" s="327">
        <f t="shared" si="11"/>
        <v>67</v>
      </c>
      <c r="B81" s="328" t="str">
        <f>IF(RESUMEN!B75="","",RESUMEN!B75)</f>
        <v/>
      </c>
      <c r="C81" s="329" t="str">
        <f>IF(RESUMEN!C75="","",RESUMEN!C75)</f>
        <v/>
      </c>
      <c r="D81" s="328" t="str">
        <f>IF(RESUMEN!D75="","",RESUMEN!D75)</f>
        <v/>
      </c>
      <c r="E81" s="330"/>
      <c r="F81" s="331">
        <f t="shared" si="15"/>
        <v>0</v>
      </c>
      <c r="G81" s="330"/>
      <c r="H81" s="330"/>
      <c r="I81" s="332">
        <f>IF(H81=$R$2,'SS-SMI'!$H$22,IF(H81=$S$2,'SS-SMI'!$I$22,IF(H81=$T$2,'SS-SMI'!$J$22,0)))</f>
        <v>0</v>
      </c>
      <c r="J81" s="332">
        <f t="shared" si="16"/>
        <v>0</v>
      </c>
      <c r="K81" s="332">
        <f t="shared" si="17"/>
        <v>0</v>
      </c>
      <c r="L81" s="333"/>
      <c r="M81" s="333"/>
      <c r="N81" s="333"/>
      <c r="O81" s="332">
        <f t="shared" si="18"/>
        <v>0</v>
      </c>
      <c r="P81" s="332">
        <f t="shared" si="19"/>
        <v>0</v>
      </c>
      <c r="Q81" s="332">
        <f t="shared" si="20"/>
        <v>0</v>
      </c>
      <c r="R81" s="334">
        <f t="shared" si="21"/>
        <v>0</v>
      </c>
      <c r="S81" s="335">
        <v>0</v>
      </c>
      <c r="T81" s="335">
        <v>0</v>
      </c>
      <c r="U81" s="335"/>
      <c r="V81" s="336">
        <f t="shared" si="22"/>
        <v>0</v>
      </c>
      <c r="W81" s="336">
        <f t="shared" si="23"/>
        <v>0</v>
      </c>
      <c r="X81" s="333"/>
      <c r="Y81" s="337">
        <f t="shared" si="24"/>
        <v>0</v>
      </c>
      <c r="Z81" s="338"/>
      <c r="AA81" s="339"/>
      <c r="AB81" s="340"/>
      <c r="AC81" s="339"/>
      <c r="AD81" s="341">
        <f t="shared" si="25"/>
        <v>0</v>
      </c>
    </row>
    <row r="82" spans="1:30" ht="20.149999999999999" customHeight="1" x14ac:dyDescent="0.35">
      <c r="A82" s="327">
        <f t="shared" si="11"/>
        <v>68</v>
      </c>
      <c r="B82" s="328" t="str">
        <f>IF(RESUMEN!B76="","",RESUMEN!B76)</f>
        <v/>
      </c>
      <c r="C82" s="329" t="str">
        <f>IF(RESUMEN!C76="","",RESUMEN!C76)</f>
        <v/>
      </c>
      <c r="D82" s="328" t="str">
        <f>IF(RESUMEN!D76="","",RESUMEN!D76)</f>
        <v/>
      </c>
      <c r="E82" s="330"/>
      <c r="F82" s="331">
        <f t="shared" si="15"/>
        <v>0</v>
      </c>
      <c r="G82" s="330"/>
      <c r="H82" s="330"/>
      <c r="I82" s="332">
        <f>IF(H82=$R$2,'SS-SMI'!$H$22,IF(H82=$S$2,'SS-SMI'!$I$22,IF(H82=$T$2,'SS-SMI'!$J$22,0)))</f>
        <v>0</v>
      </c>
      <c r="J82" s="332">
        <f t="shared" si="16"/>
        <v>0</v>
      </c>
      <c r="K82" s="332">
        <f t="shared" si="17"/>
        <v>0</v>
      </c>
      <c r="L82" s="333"/>
      <c r="M82" s="333"/>
      <c r="N82" s="333"/>
      <c r="O82" s="332">
        <f t="shared" si="18"/>
        <v>0</v>
      </c>
      <c r="P82" s="332">
        <f t="shared" si="19"/>
        <v>0</v>
      </c>
      <c r="Q82" s="332">
        <f t="shared" si="20"/>
        <v>0</v>
      </c>
      <c r="R82" s="334">
        <f t="shared" si="21"/>
        <v>0</v>
      </c>
      <c r="S82" s="335">
        <v>0</v>
      </c>
      <c r="T82" s="335">
        <v>0</v>
      </c>
      <c r="U82" s="335"/>
      <c r="V82" s="336">
        <f t="shared" si="22"/>
        <v>0</v>
      </c>
      <c r="W82" s="336">
        <f t="shared" si="23"/>
        <v>0</v>
      </c>
      <c r="X82" s="333"/>
      <c r="Y82" s="337">
        <f t="shared" si="24"/>
        <v>0</v>
      </c>
      <c r="Z82" s="338"/>
      <c r="AA82" s="339"/>
      <c r="AB82" s="340"/>
      <c r="AC82" s="339"/>
      <c r="AD82" s="341">
        <f t="shared" si="25"/>
        <v>0</v>
      </c>
    </row>
    <row r="83" spans="1:30" ht="20.149999999999999" customHeight="1" x14ac:dyDescent="0.35">
      <c r="A83" s="327">
        <f t="shared" si="11"/>
        <v>69</v>
      </c>
      <c r="B83" s="328" t="str">
        <f>IF(RESUMEN!B77="","",RESUMEN!B77)</f>
        <v/>
      </c>
      <c r="C83" s="329" t="str">
        <f>IF(RESUMEN!C77="","",RESUMEN!C77)</f>
        <v/>
      </c>
      <c r="D83" s="328" t="str">
        <f>IF(RESUMEN!D77="","",RESUMEN!D77)</f>
        <v/>
      </c>
      <c r="E83" s="330"/>
      <c r="F83" s="331">
        <f t="shared" si="5"/>
        <v>0</v>
      </c>
      <c r="G83" s="330"/>
      <c r="H83" s="330"/>
      <c r="I83" s="332">
        <f>IF(H83=$R$2,'SS-SMI'!$H$22,IF(H83=$S$2,'SS-SMI'!$I$22,IF(H83=$T$2,'SS-SMI'!$J$22,0)))</f>
        <v>0</v>
      </c>
      <c r="J83" s="332">
        <f t="shared" si="6"/>
        <v>0</v>
      </c>
      <c r="K83" s="332">
        <f t="shared" si="0"/>
        <v>0</v>
      </c>
      <c r="L83" s="333"/>
      <c r="M83" s="333"/>
      <c r="N83" s="333"/>
      <c r="O83" s="332">
        <f t="shared" si="12"/>
        <v>0</v>
      </c>
      <c r="P83" s="332">
        <f t="shared" si="13"/>
        <v>0</v>
      </c>
      <c r="Q83" s="332">
        <f t="shared" si="7"/>
        <v>0</v>
      </c>
      <c r="R83" s="334">
        <f t="shared" si="8"/>
        <v>0</v>
      </c>
      <c r="S83" s="335">
        <v>0</v>
      </c>
      <c r="T83" s="335">
        <v>0</v>
      </c>
      <c r="U83" s="335"/>
      <c r="V83" s="336">
        <f t="shared" si="3"/>
        <v>0</v>
      </c>
      <c r="W83" s="336">
        <f t="shared" si="9"/>
        <v>0</v>
      </c>
      <c r="X83" s="333"/>
      <c r="Y83" s="337">
        <f t="shared" si="10"/>
        <v>0</v>
      </c>
      <c r="Z83" s="338"/>
      <c r="AA83" s="339"/>
      <c r="AB83" s="340"/>
      <c r="AC83" s="339"/>
      <c r="AD83" s="341">
        <f t="shared" si="14"/>
        <v>0</v>
      </c>
    </row>
    <row r="84" spans="1:30" ht="20.149999999999999" customHeight="1" x14ac:dyDescent="0.35">
      <c r="A84" s="56"/>
      <c r="B84" s="318"/>
      <c r="C84" s="318"/>
      <c r="D84" s="318"/>
      <c r="E84" s="318"/>
      <c r="F84" s="318"/>
      <c r="G84" s="318"/>
      <c r="H84" s="318"/>
      <c r="I84" s="318"/>
      <c r="J84" s="318"/>
      <c r="K84" s="318"/>
      <c r="L84" s="319">
        <f>SUM(L15:L83)</f>
        <v>0</v>
      </c>
      <c r="M84" s="318"/>
      <c r="N84" s="318"/>
      <c r="O84" s="319">
        <f t="shared" ref="O84:Z84" si="26">SUM(O15:O83)</f>
        <v>0</v>
      </c>
      <c r="P84" s="319">
        <f t="shared" si="26"/>
        <v>0</v>
      </c>
      <c r="Q84" s="319">
        <f t="shared" si="26"/>
        <v>0</v>
      </c>
      <c r="R84" s="319">
        <f t="shared" si="26"/>
        <v>0</v>
      </c>
      <c r="S84" s="319">
        <f t="shared" si="26"/>
        <v>0</v>
      </c>
      <c r="T84" s="319">
        <f t="shared" si="26"/>
        <v>0</v>
      </c>
      <c r="U84" s="319">
        <f t="shared" si="26"/>
        <v>0</v>
      </c>
      <c r="V84" s="320">
        <f t="shared" si="26"/>
        <v>0</v>
      </c>
      <c r="W84" s="320">
        <f t="shared" si="26"/>
        <v>0</v>
      </c>
      <c r="X84" s="319">
        <f t="shared" si="26"/>
        <v>0</v>
      </c>
      <c r="Y84" s="320">
        <f t="shared" si="26"/>
        <v>0</v>
      </c>
      <c r="Z84" s="321">
        <f t="shared" si="26"/>
        <v>0</v>
      </c>
      <c r="AA84" s="322"/>
      <c r="AB84" s="322"/>
      <c r="AC84" s="322"/>
      <c r="AD84" s="323">
        <f>SUM(AD15:AD83)</f>
        <v>0</v>
      </c>
    </row>
  </sheetData>
  <sheetProtection algorithmName="SHA-512" hashValue="+PMwmkmMc8mnaYhEw8GFZaKaxIq8L21diK4WU6h9qwTe6qLzyc93MsaT1G+b+jpbJ9bVlxCy4OU6Cj87+Wkg0A==" saltValue="FqJU7TwrCEWQlLtT27T8Ng==" spinCount="100000" sheet="1" objects="1" scenarios="1"/>
  <mergeCells count="30">
    <mergeCell ref="U6:Y6"/>
    <mergeCell ref="B7:E7"/>
    <mergeCell ref="F7:G7"/>
    <mergeCell ref="O7:Q8"/>
    <mergeCell ref="U7:Y7"/>
    <mergeCell ref="W13:Y13"/>
    <mergeCell ref="Z7:AA7"/>
    <mergeCell ref="B8:E8"/>
    <mergeCell ref="O10:Q10"/>
    <mergeCell ref="O11:Q11"/>
    <mergeCell ref="P12:Q12"/>
    <mergeCell ref="F13:G13"/>
    <mergeCell ref="I13:K13"/>
    <mergeCell ref="O9:Q9"/>
    <mergeCell ref="R1:S1"/>
    <mergeCell ref="P2:Q2"/>
    <mergeCell ref="A2:A13"/>
    <mergeCell ref="E2:F2"/>
    <mergeCell ref="G2:H4"/>
    <mergeCell ref="I2:N4"/>
    <mergeCell ref="O1:Q1"/>
    <mergeCell ref="C6:E6"/>
    <mergeCell ref="F6:G6"/>
    <mergeCell ref="C3:D3"/>
    <mergeCell ref="D4:F5"/>
    <mergeCell ref="O3:Q3"/>
    <mergeCell ref="O4:Q4"/>
    <mergeCell ref="O5:Q5"/>
    <mergeCell ref="O6:Q6"/>
    <mergeCell ref="B2:D2"/>
  </mergeCells>
  <phoneticPr fontId="30" type="noConversion"/>
  <conditionalFormatting sqref="F3">
    <cfRule type="cellIs" dxfId="12" priority="1" stopIfTrue="1" operator="equal">
      <formula>"x"</formula>
    </cfRule>
  </conditionalFormatting>
  <conditionalFormatting sqref="H13:I13 L13">
    <cfRule type="expression" dxfId="11" priority="2" stopIfTrue="1">
      <formula>NOT(ISERROR(SEARCH("OJO",H13)))</formula>
    </cfRule>
  </conditionalFormatting>
  <dataValidations xWindow="4236" yWindow="43176" count="2">
    <dataValidation type="list" allowBlank="1" showErrorMessage="1" sqref="H15:H83">
      <formula1>$R$2:$T$2</formula1>
      <formula2>0</formula2>
    </dataValidation>
    <dataValidation type="list" allowBlank="1" showErrorMessage="1" sqref="AA15:AA83">
      <formula1>$AG$14:$AG$17</formula1>
      <formula2>0</formula2>
    </dataValidation>
  </dataValidations>
  <printOptions horizontalCentered="1" verticalCentered="1"/>
  <pageMargins left="0.31527777777777777" right="0.31527777777777777" top="0.74861111111111112" bottom="0.74861111111111112" header="0.31527777777777777" footer="0.31527777777777777"/>
  <pageSetup paperSize="9" firstPageNumber="0" orientation="landscape" horizontalDpi="300" verticalDpi="300"/>
  <headerFooter alignWithMargins="0">
    <oddHeader>&amp;C&amp;A</oddHeader>
    <oddFooter>&amp;R&amp;F</oddFooter>
  </headerFooter>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9"/>
    <pageSetUpPr fitToPage="1"/>
  </sheetPr>
  <dimension ref="A1:AG84"/>
  <sheetViews>
    <sheetView topLeftCell="D1" zoomScale="70" zoomScaleNormal="70" workbookViewId="0">
      <selection activeCell="AC19" sqref="AC19"/>
    </sheetView>
  </sheetViews>
  <sheetFormatPr baseColWidth="10" defaultRowHeight="14.5" x14ac:dyDescent="0.35"/>
  <cols>
    <col min="1" max="1" width="7.81640625" customWidth="1"/>
    <col min="3" max="3" width="35.81640625" customWidth="1"/>
    <col min="4" max="4" width="13" customWidth="1"/>
    <col min="6" max="6" width="7.81640625" customWidth="1"/>
    <col min="7" max="7" width="8.26953125" customWidth="1"/>
    <col min="8" max="8" width="6.54296875" customWidth="1"/>
    <col min="9" max="9" width="6.7265625" customWidth="1"/>
    <col min="10" max="10" width="10.453125" customWidth="1"/>
    <col min="11" max="11" width="8.453125" customWidth="1"/>
    <col min="12" max="12" width="13.54296875" customWidth="1"/>
    <col min="13" max="13" width="10.7265625" customWidth="1"/>
    <col min="15" max="15" width="12.81640625" customWidth="1"/>
    <col min="16" max="16" width="12.26953125" customWidth="1"/>
    <col min="17" max="17" width="12.453125" customWidth="1"/>
    <col min="18" max="18" width="15.1796875" customWidth="1"/>
    <col min="19" max="19" width="15.54296875" customWidth="1"/>
    <col min="20" max="20" width="12.453125" customWidth="1"/>
    <col min="21" max="21" width="0.1796875" customWidth="1"/>
    <col min="23" max="23" width="12.81640625" customWidth="1"/>
    <col min="24" max="24" width="12.81640625" hidden="1" customWidth="1"/>
    <col min="25" max="25" width="12.7265625" customWidth="1"/>
    <col min="28" max="28" width="13.453125" customWidth="1"/>
    <col min="29" max="29" width="36" customWidth="1"/>
  </cols>
  <sheetData>
    <row r="1" spans="1:33" ht="15.5" x14ac:dyDescent="0.35">
      <c r="A1" s="5"/>
      <c r="B1" s="37"/>
      <c r="C1" s="37"/>
      <c r="D1" s="37"/>
      <c r="E1" s="37"/>
      <c r="F1" s="37"/>
      <c r="G1" s="37"/>
      <c r="H1" s="37"/>
      <c r="I1" s="37"/>
      <c r="J1" s="37"/>
      <c r="K1" s="37"/>
      <c r="L1" s="37"/>
      <c r="M1" s="37"/>
      <c r="N1" s="37"/>
      <c r="O1" s="407" t="s">
        <v>8</v>
      </c>
      <c r="P1" s="407"/>
      <c r="Q1" s="407"/>
      <c r="R1" s="400" t="str">
        <f>RESUMEN!D2</f>
        <v/>
      </c>
      <c r="S1" s="400"/>
      <c r="T1" s="37"/>
      <c r="U1" s="37"/>
      <c r="V1" s="37"/>
      <c r="W1" s="37"/>
      <c r="X1" s="37"/>
      <c r="Y1" s="37"/>
      <c r="Z1" s="37"/>
      <c r="AA1" s="37"/>
      <c r="AB1" s="37"/>
      <c r="AC1" s="37"/>
      <c r="AD1" s="37"/>
    </row>
    <row r="2" spans="1:33" ht="15.75" customHeight="1" x14ac:dyDescent="0.35">
      <c r="A2" s="402"/>
      <c r="B2" s="415" t="s">
        <v>274</v>
      </c>
      <c r="C2" s="415"/>
      <c r="D2" s="415"/>
      <c r="E2" s="403" t="str">
        <f>'SS-SMI'!E3</f>
        <v>2024</v>
      </c>
      <c r="F2" s="403"/>
      <c r="G2" s="430" t="s">
        <v>58</v>
      </c>
      <c r="H2" s="430"/>
      <c r="I2" s="432" t="str">
        <f>IF(RESUMEN!D3="","",RESUMEN!D3)</f>
        <v/>
      </c>
      <c r="J2" s="432"/>
      <c r="K2" s="432"/>
      <c r="L2" s="432"/>
      <c r="M2" s="432"/>
      <c r="N2" s="432"/>
      <c r="O2" s="141"/>
      <c r="P2" s="401" t="s">
        <v>59</v>
      </c>
      <c r="Q2" s="401"/>
      <c r="R2" s="143">
        <f>'SS-SMI'!D9</f>
        <v>2024</v>
      </c>
      <c r="S2" s="143">
        <f>'SS-SMI'!E9</f>
        <v>2025</v>
      </c>
      <c r="T2" s="143">
        <f>'SS-SMI'!F9</f>
        <v>2026</v>
      </c>
      <c r="U2" s="37"/>
      <c r="V2" s="37"/>
      <c r="W2" s="37"/>
      <c r="X2" s="37"/>
      <c r="Y2" s="37"/>
      <c r="Z2" s="37"/>
      <c r="AA2" s="37"/>
      <c r="AB2" s="37"/>
      <c r="AC2" s="37"/>
      <c r="AD2" s="37"/>
    </row>
    <row r="3" spans="1:33" ht="10.5" customHeight="1" x14ac:dyDescent="0.35">
      <c r="A3" s="402"/>
      <c r="B3" s="39"/>
      <c r="C3" s="410"/>
      <c r="D3" s="410"/>
      <c r="E3" s="39"/>
      <c r="F3" s="40"/>
      <c r="G3" s="430"/>
      <c r="H3" s="430"/>
      <c r="I3" s="432"/>
      <c r="J3" s="432"/>
      <c r="K3" s="432"/>
      <c r="L3" s="432"/>
      <c r="M3" s="432"/>
      <c r="N3" s="432"/>
      <c r="O3" s="414" t="s">
        <v>16</v>
      </c>
      <c r="P3" s="412"/>
      <c r="Q3" s="413"/>
      <c r="R3" s="144">
        <f>'SS-SMI'!D11</f>
        <v>53.61</v>
      </c>
      <c r="S3" s="144">
        <f>'SS-SMI'!E11</f>
        <v>55.97</v>
      </c>
      <c r="T3" s="144">
        <f>'SS-SMI'!F11</f>
        <v>0</v>
      </c>
      <c r="U3" s="37"/>
      <c r="V3" s="37"/>
      <c r="W3" s="37"/>
      <c r="X3" s="37"/>
      <c r="Y3" s="37"/>
      <c r="Z3" s="37"/>
      <c r="AA3" s="37"/>
      <c r="AB3" s="37"/>
      <c r="AC3" s="37"/>
      <c r="AD3" s="37"/>
    </row>
    <row r="4" spans="1:33" x14ac:dyDescent="0.35">
      <c r="A4" s="402"/>
      <c r="B4" s="39"/>
      <c r="C4" s="39"/>
      <c r="D4" s="411"/>
      <c r="E4" s="411"/>
      <c r="F4" s="411"/>
      <c r="G4" s="430"/>
      <c r="H4" s="430"/>
      <c r="I4" s="432"/>
      <c r="J4" s="432"/>
      <c r="K4" s="432"/>
      <c r="L4" s="432"/>
      <c r="M4" s="432"/>
      <c r="N4" s="432"/>
      <c r="O4" s="414" t="s">
        <v>20</v>
      </c>
      <c r="P4" s="412"/>
      <c r="Q4" s="413"/>
      <c r="R4" s="144">
        <f>'SS-SMI'!D12</f>
        <v>72.77</v>
      </c>
      <c r="S4" s="144">
        <f>'SS-SMI'!E12</f>
        <v>75.959999999999994</v>
      </c>
      <c r="T4" s="144">
        <f>'SS-SMI'!F12</f>
        <v>0</v>
      </c>
      <c r="U4" s="37"/>
      <c r="V4" s="37"/>
      <c r="W4" s="37"/>
      <c r="X4" s="37"/>
      <c r="Y4" s="37"/>
      <c r="Z4" s="37"/>
      <c r="AA4" s="37"/>
      <c r="AB4" s="37"/>
      <c r="AC4" s="37"/>
      <c r="AD4" s="37"/>
    </row>
    <row r="5" spans="1:33" ht="15.75" customHeight="1" x14ac:dyDescent="0.35">
      <c r="A5" s="402"/>
      <c r="B5" s="39"/>
      <c r="C5" s="39"/>
      <c r="D5" s="411"/>
      <c r="E5" s="411"/>
      <c r="F5" s="411"/>
      <c r="G5" s="41"/>
      <c r="H5" s="42"/>
      <c r="I5" s="43"/>
      <c r="J5" s="43"/>
      <c r="K5" s="43"/>
      <c r="L5" s="43"/>
      <c r="M5" s="43"/>
      <c r="N5" s="43"/>
      <c r="O5" s="414" t="s">
        <v>22</v>
      </c>
      <c r="P5" s="412"/>
      <c r="Q5" s="413"/>
      <c r="R5" s="144">
        <f>'SS-SMI'!D13</f>
        <v>4.07</v>
      </c>
      <c r="S5" s="144">
        <f>'SS-SMI'!E13</f>
        <v>4.25</v>
      </c>
      <c r="T5" s="144">
        <f>'SS-SMI'!F13</f>
        <v>0</v>
      </c>
      <c r="U5" s="37"/>
      <c r="V5" s="37"/>
      <c r="W5" s="37"/>
      <c r="X5" s="37"/>
      <c r="Y5" s="37"/>
      <c r="Z5" s="44"/>
      <c r="AA5" s="44"/>
      <c r="AB5" s="37"/>
      <c r="AC5" s="37"/>
      <c r="AD5" s="37"/>
    </row>
    <row r="6" spans="1:33" ht="15.75" customHeight="1" x14ac:dyDescent="0.35">
      <c r="A6" s="402"/>
      <c r="B6" s="46"/>
      <c r="C6" s="408" t="s">
        <v>60</v>
      </c>
      <c r="D6" s="408"/>
      <c r="E6" s="408"/>
      <c r="F6" s="409" t="str">
        <f>IF(RESUMEN!D4="","",RESUMEN!D4)</f>
        <v/>
      </c>
      <c r="G6" s="409"/>
      <c r="H6" s="43"/>
      <c r="I6" s="43"/>
      <c r="J6" s="43"/>
      <c r="K6" s="43"/>
      <c r="L6" s="43"/>
      <c r="M6" s="43"/>
      <c r="N6" s="43"/>
      <c r="O6" s="414" t="s">
        <v>24</v>
      </c>
      <c r="P6" s="412"/>
      <c r="Q6" s="413"/>
      <c r="R6" s="144">
        <f>'SS-SMI'!D14</f>
        <v>2</v>
      </c>
      <c r="S6" s="144">
        <f>'SS-SMI'!E14</f>
        <v>2.09</v>
      </c>
      <c r="T6" s="144">
        <f>'SS-SMI'!F14</f>
        <v>0</v>
      </c>
      <c r="U6" s="421"/>
      <c r="V6" s="421"/>
      <c r="W6" s="421"/>
      <c r="X6" s="421"/>
      <c r="Y6" s="421"/>
      <c r="Z6" s="47"/>
      <c r="AA6" s="47"/>
      <c r="AB6" s="37"/>
      <c r="AC6" s="37"/>
      <c r="AD6" s="37"/>
    </row>
    <row r="7" spans="1:33" ht="15.75" customHeight="1" x14ac:dyDescent="0.35">
      <c r="A7" s="402"/>
      <c r="B7" s="408" t="s">
        <v>61</v>
      </c>
      <c r="C7" s="408"/>
      <c r="D7" s="408"/>
      <c r="E7" s="408"/>
      <c r="F7" s="409" t="str">
        <f>IF(RESUMEN!D5="","",RESUMEN!D5)</f>
        <v/>
      </c>
      <c r="G7" s="409"/>
      <c r="H7" s="43"/>
      <c r="I7" s="43"/>
      <c r="J7" s="43"/>
      <c r="K7" s="43"/>
      <c r="L7" s="43"/>
      <c r="M7" s="43"/>
      <c r="N7" s="43"/>
      <c r="O7" s="422" t="s">
        <v>26</v>
      </c>
      <c r="P7" s="423"/>
      <c r="Q7" s="424"/>
      <c r="R7" s="144">
        <f>'SS-SMI'!D15</f>
        <v>3.82</v>
      </c>
      <c r="S7" s="144">
        <f>'SS-SMI'!E15</f>
        <v>3.99</v>
      </c>
      <c r="T7" s="144">
        <f>'SS-SMI'!F15</f>
        <v>0</v>
      </c>
      <c r="U7" s="428" t="s">
        <v>62</v>
      </c>
      <c r="V7" s="428"/>
      <c r="W7" s="428"/>
      <c r="X7" s="428"/>
      <c r="Y7" s="428"/>
      <c r="Z7" s="417">
        <f>'SS-SMI'!D24</f>
        <v>421</v>
      </c>
      <c r="AA7" s="417">
        <f>'SS-SMI'!E22</f>
        <v>39.466666666666669</v>
      </c>
      <c r="AB7" s="37"/>
      <c r="AC7" s="37"/>
      <c r="AD7" s="37"/>
    </row>
    <row r="8" spans="1:33" x14ac:dyDescent="0.35">
      <c r="A8" s="402"/>
      <c r="B8" s="418"/>
      <c r="C8" s="418"/>
      <c r="D8" s="418"/>
      <c r="E8" s="418"/>
      <c r="F8" s="43"/>
      <c r="G8" s="43"/>
      <c r="H8" s="43"/>
      <c r="I8" s="48"/>
      <c r="J8" s="48"/>
      <c r="K8" s="48"/>
      <c r="L8" s="48"/>
      <c r="M8" s="48"/>
      <c r="N8" s="48"/>
      <c r="O8" s="425"/>
      <c r="P8" s="426"/>
      <c r="Q8" s="427"/>
      <c r="R8" s="144">
        <f>'SS-SMI'!D16</f>
        <v>3.56</v>
      </c>
      <c r="S8" s="144">
        <f>'SS-SMI'!E16</f>
        <v>3.72</v>
      </c>
      <c r="T8" s="144">
        <f>'SS-SMI'!F16</f>
        <v>0</v>
      </c>
      <c r="U8" s="49"/>
      <c r="V8" s="49"/>
      <c r="W8" s="49"/>
      <c r="X8" s="49"/>
      <c r="Y8" s="49"/>
      <c r="Z8" s="37"/>
      <c r="AA8" s="37"/>
      <c r="AB8" s="37"/>
      <c r="AC8" s="37"/>
      <c r="AD8" s="37"/>
    </row>
    <row r="9" spans="1:33" x14ac:dyDescent="0.35">
      <c r="A9" s="402"/>
      <c r="B9" s="128"/>
      <c r="C9" s="128"/>
      <c r="D9" s="128"/>
      <c r="E9" s="128"/>
      <c r="F9" s="43"/>
      <c r="G9" s="43"/>
      <c r="H9" s="43"/>
      <c r="I9" s="48"/>
      <c r="J9" s="48"/>
      <c r="K9" s="48"/>
      <c r="L9" s="48"/>
      <c r="M9" s="48"/>
      <c r="N9" s="48"/>
      <c r="O9" s="414" t="s">
        <v>245</v>
      </c>
      <c r="P9" s="412"/>
      <c r="Q9" s="413"/>
      <c r="R9" s="144">
        <f>'SS-SMI'!D17</f>
        <v>7.6726459999999985</v>
      </c>
      <c r="S9" s="144">
        <f>'SS-SMI'!E17</f>
        <v>9.2540399999999998</v>
      </c>
      <c r="T9" s="144">
        <f>'SS-SMI'!F17</f>
        <v>0</v>
      </c>
      <c r="U9" s="49"/>
      <c r="V9" s="49"/>
      <c r="W9" s="49"/>
      <c r="X9" s="49"/>
      <c r="Y9" s="49"/>
      <c r="Z9" s="37"/>
      <c r="AA9" s="37"/>
      <c r="AB9" s="37"/>
      <c r="AC9" s="37"/>
      <c r="AD9" s="37"/>
    </row>
    <row r="10" spans="1:33" x14ac:dyDescent="0.35">
      <c r="A10" s="402"/>
      <c r="B10" s="37"/>
      <c r="C10" s="37"/>
      <c r="D10" s="37"/>
      <c r="E10" s="37"/>
      <c r="F10" s="43"/>
      <c r="G10" s="43"/>
      <c r="H10" s="43"/>
      <c r="I10" s="48"/>
      <c r="J10" s="48"/>
      <c r="K10" s="48"/>
      <c r="L10" s="48"/>
      <c r="M10" s="48"/>
      <c r="N10" s="48"/>
      <c r="O10" s="401" t="s">
        <v>246</v>
      </c>
      <c r="P10" s="401"/>
      <c r="Q10" s="401"/>
      <c r="R10" s="50">
        <f>'SS-SMI'!D18</f>
        <v>147.50264599999997</v>
      </c>
      <c r="S10" s="50">
        <f>'SS-SMI'!E18</f>
        <v>155.23404000000002</v>
      </c>
      <c r="T10" s="50">
        <f>'SS-SMI'!F18</f>
        <v>0</v>
      </c>
      <c r="U10" s="37"/>
      <c r="V10" s="37"/>
      <c r="W10" s="37"/>
      <c r="X10" s="37"/>
      <c r="Y10" s="37"/>
      <c r="Z10" s="37"/>
      <c r="AA10" s="37"/>
      <c r="AB10" s="37"/>
      <c r="AC10" s="37"/>
      <c r="AD10" s="37"/>
    </row>
    <row r="11" spans="1:33" x14ac:dyDescent="0.35">
      <c r="A11" s="402"/>
      <c r="B11" s="37"/>
      <c r="C11" s="37"/>
      <c r="D11" s="37"/>
      <c r="E11" s="51"/>
      <c r="F11" s="43"/>
      <c r="G11" s="43"/>
      <c r="H11" s="43"/>
      <c r="I11" s="52"/>
      <c r="J11" s="52"/>
      <c r="K11" s="52"/>
      <c r="L11" s="52"/>
      <c r="M11" s="52"/>
      <c r="N11" s="52"/>
      <c r="O11" s="401" t="s">
        <v>63</v>
      </c>
      <c r="P11" s="401"/>
      <c r="Q11" s="401"/>
      <c r="R11" s="142">
        <f>'SS-SMI'!D22</f>
        <v>37.799999999999997</v>
      </c>
      <c r="S11" s="142">
        <f>'SS-SMI'!E22</f>
        <v>39.466666666666669</v>
      </c>
      <c r="T11" s="142">
        <f>'SS-SMI'!F22</f>
        <v>0</v>
      </c>
      <c r="U11" s="37"/>
      <c r="V11" s="37"/>
      <c r="W11" s="37"/>
      <c r="X11" s="37"/>
      <c r="Y11" s="37"/>
      <c r="Z11" s="37"/>
      <c r="AA11" s="37"/>
      <c r="AB11" s="53"/>
      <c r="AC11" s="37"/>
      <c r="AD11" s="37"/>
    </row>
    <row r="12" spans="1:33" x14ac:dyDescent="0.35">
      <c r="A12" s="402"/>
      <c r="B12" s="37"/>
      <c r="C12" s="37"/>
      <c r="D12" s="37"/>
      <c r="E12" s="37"/>
      <c r="F12" s="37"/>
      <c r="G12" s="37"/>
      <c r="H12" s="43"/>
      <c r="I12" s="43"/>
      <c r="J12" s="43"/>
      <c r="K12" s="43"/>
      <c r="L12" s="43"/>
      <c r="M12" s="43"/>
      <c r="N12" s="43"/>
      <c r="O12" s="141"/>
      <c r="P12" s="401" t="s">
        <v>64</v>
      </c>
      <c r="Q12" s="401"/>
      <c r="R12" s="145">
        <f>'SS-SMI'!D21</f>
        <v>1134</v>
      </c>
      <c r="S12" s="145">
        <f>'SS-SMI'!E21</f>
        <v>1184</v>
      </c>
      <c r="T12" s="145">
        <f>'SS-SMI'!F21</f>
        <v>0</v>
      </c>
      <c r="U12" s="37"/>
      <c r="V12" s="37"/>
      <c r="W12" s="37"/>
      <c r="X12" s="37"/>
      <c r="Y12" s="37"/>
      <c r="Z12" s="37"/>
      <c r="AA12" s="37"/>
      <c r="AB12" s="37"/>
      <c r="AC12" s="37"/>
      <c r="AD12" s="37"/>
    </row>
    <row r="13" spans="1:33" ht="15" customHeight="1" x14ac:dyDescent="0.35">
      <c r="A13" s="360"/>
      <c r="B13" s="37"/>
      <c r="C13" s="37"/>
      <c r="D13" s="37"/>
      <c r="E13" s="37"/>
      <c r="F13" s="419" t="s">
        <v>65</v>
      </c>
      <c r="G13" s="419"/>
      <c r="H13" s="54"/>
      <c r="I13" s="420" t="s">
        <v>66</v>
      </c>
      <c r="J13" s="420"/>
      <c r="K13" s="420"/>
      <c r="L13" s="54"/>
      <c r="M13" s="43"/>
      <c r="N13" s="43"/>
      <c r="O13" s="42"/>
      <c r="P13" s="42"/>
      <c r="Q13" s="42"/>
      <c r="R13" s="42"/>
      <c r="S13" s="37"/>
      <c r="T13" s="37"/>
      <c r="U13" s="37"/>
      <c r="V13" s="37"/>
      <c r="W13" s="416" t="s">
        <v>67</v>
      </c>
      <c r="X13" s="416"/>
      <c r="Y13" s="416"/>
      <c r="Z13" s="37"/>
      <c r="AA13" s="37"/>
      <c r="AB13" s="37"/>
      <c r="AC13" s="37"/>
      <c r="AD13" s="37"/>
    </row>
    <row r="14" spans="1:33" ht="66.75" customHeight="1" x14ac:dyDescent="0.35">
      <c r="A14" s="326" t="s">
        <v>68</v>
      </c>
      <c r="B14" s="326" t="s">
        <v>41</v>
      </c>
      <c r="C14" s="326" t="s">
        <v>69</v>
      </c>
      <c r="D14" s="326" t="s">
        <v>70</v>
      </c>
      <c r="E14" s="326" t="s">
        <v>71</v>
      </c>
      <c r="F14" s="326" t="s">
        <v>72</v>
      </c>
      <c r="G14" s="326" t="s">
        <v>73</v>
      </c>
      <c r="H14" s="326" t="s">
        <v>13</v>
      </c>
      <c r="I14" s="326" t="s">
        <v>74</v>
      </c>
      <c r="J14" s="326" t="s">
        <v>75</v>
      </c>
      <c r="K14" s="326" t="s">
        <v>76</v>
      </c>
      <c r="L14" s="326" t="s">
        <v>226</v>
      </c>
      <c r="M14" s="326" t="s">
        <v>78</v>
      </c>
      <c r="N14" s="326" t="s">
        <v>79</v>
      </c>
      <c r="O14" s="326" t="s">
        <v>80</v>
      </c>
      <c r="P14" s="326" t="s">
        <v>81</v>
      </c>
      <c r="Q14" s="326" t="s">
        <v>82</v>
      </c>
      <c r="R14" s="326" t="s">
        <v>83</v>
      </c>
      <c r="S14" s="326" t="s">
        <v>84</v>
      </c>
      <c r="T14" s="326" t="s">
        <v>85</v>
      </c>
      <c r="U14" s="326" t="s">
        <v>86</v>
      </c>
      <c r="V14" s="326" t="s">
        <v>87</v>
      </c>
      <c r="W14" s="326" t="s">
        <v>88</v>
      </c>
      <c r="X14" s="326" t="s">
        <v>89</v>
      </c>
      <c r="Y14" s="326" t="s">
        <v>90</v>
      </c>
      <c r="Z14" s="326" t="s">
        <v>91</v>
      </c>
      <c r="AA14" s="326" t="s">
        <v>92</v>
      </c>
      <c r="AB14" s="326" t="s">
        <v>93</v>
      </c>
      <c r="AC14" s="326" t="s">
        <v>94</v>
      </c>
      <c r="AD14" s="326" t="s">
        <v>45</v>
      </c>
    </row>
    <row r="15" spans="1:33" ht="20.149999999999999" customHeight="1" x14ac:dyDescent="0.35">
      <c r="A15" s="327">
        <v>1</v>
      </c>
      <c r="B15" s="328" t="str">
        <f>IF(RESUMEN!B9="","",RESUMEN!B9)</f>
        <v/>
      </c>
      <c r="C15" s="329" t="str">
        <f>IF(RESUMEN!C9="","",RESUMEN!C9)</f>
        <v/>
      </c>
      <c r="D15" s="328" t="str">
        <f>IF(RESUMEN!D9="","",RESUMEN!D9)</f>
        <v/>
      </c>
      <c r="E15" s="330"/>
      <c r="F15" s="331">
        <f>IF(G15&gt;E15, "error",E15-G15)</f>
        <v>0</v>
      </c>
      <c r="G15" s="330"/>
      <c r="H15" s="330"/>
      <c r="I15" s="332">
        <f>IF(H15=$R$2,'SS-SMI'!$H$22,IF(H15=$S$2,'SS-SMI'!$I$22,IF(H15=$T$2,'SS-SMI'!$J$22,0)))</f>
        <v>0</v>
      </c>
      <c r="J15" s="332">
        <f>SUM(I15*E15)</f>
        <v>0</v>
      </c>
      <c r="K15" s="332">
        <f t="shared" ref="K15:K83" si="0">SUM(J15*14/12)</f>
        <v>0</v>
      </c>
      <c r="L15" s="333"/>
      <c r="M15" s="333"/>
      <c r="N15" s="333"/>
      <c r="O15" s="332">
        <f t="shared" ref="O15:O46" si="1">SUM(L15)</f>
        <v>0</v>
      </c>
      <c r="P15" s="332">
        <f t="shared" ref="P15:P46" si="2">SUM(O15-N15)</f>
        <v>0</v>
      </c>
      <c r="Q15" s="332">
        <f>IF(E15="",0,IF(H15=$R$2,$R$10*F15/E15,IF(H15=$S$2,$S$10*F15/E15,IF(H15=$T$2,$T$10*F15/E15,0))))</f>
        <v>0</v>
      </c>
      <c r="R15" s="334">
        <f>IF(E15="",0,IF(H15=$R$2,$R$10*G15/E15,IF(H15=$S$2,$S$10*G15/E15,IF(H15=$T$2,$T$10*G15/E15,0))))</f>
        <v>0</v>
      </c>
      <c r="S15" s="335"/>
      <c r="T15" s="335"/>
      <c r="U15" s="335"/>
      <c r="V15" s="336">
        <f t="shared" ref="V15:V83" si="3">SUM(O15+Q15+R15-S15-T15)</f>
        <v>0</v>
      </c>
      <c r="W15" s="336">
        <f>P15+Q15+R15-S15-T15</f>
        <v>0</v>
      </c>
      <c r="X15" s="333"/>
      <c r="Y15" s="337">
        <f>IF(X15&lt;&gt;0,SUM((P15-S15-T15+R15+Q15)+X15),W15)</f>
        <v>0</v>
      </c>
      <c r="Z15" s="338"/>
      <c r="AA15" s="339"/>
      <c r="AB15" s="340"/>
      <c r="AC15" s="339"/>
      <c r="AD15" s="341">
        <f t="shared" ref="AD15:AD46" si="4">IF((Y15&gt;V15),0,(V15-Y15))</f>
        <v>0</v>
      </c>
      <c r="AG15" s="55" t="s">
        <v>95</v>
      </c>
    </row>
    <row r="16" spans="1:33" ht="20.149999999999999" customHeight="1" x14ac:dyDescent="0.35">
      <c r="A16" s="327">
        <f>SUM(A15+1)</f>
        <v>2</v>
      </c>
      <c r="B16" s="328" t="str">
        <f>IF(RESUMEN!B10="","",RESUMEN!B10)</f>
        <v/>
      </c>
      <c r="C16" s="329" t="str">
        <f>IF(RESUMEN!C10="","",RESUMEN!C10)</f>
        <v/>
      </c>
      <c r="D16" s="328" t="str">
        <f>IF(RESUMEN!D10="","",RESUMEN!D10)</f>
        <v/>
      </c>
      <c r="E16" s="330"/>
      <c r="F16" s="331">
        <f t="shared" ref="F16:F83" si="5">IF(G16&gt;E16, "error",E16-G16)</f>
        <v>0</v>
      </c>
      <c r="G16" s="330"/>
      <c r="H16" s="330"/>
      <c r="I16" s="332">
        <f>IF(H16=$R$2,'SS-SMI'!$H$22,IF(H16=$S$2,'SS-SMI'!$I$22,IF(H16=$T$2,'SS-SMI'!$J$22,0)))</f>
        <v>0</v>
      </c>
      <c r="J16" s="332">
        <f t="shared" ref="J16:J83" si="6">SUM(I16*E16)</f>
        <v>0</v>
      </c>
      <c r="K16" s="332">
        <f t="shared" si="0"/>
        <v>0</v>
      </c>
      <c r="L16" s="333"/>
      <c r="M16" s="333"/>
      <c r="N16" s="333"/>
      <c r="O16" s="332">
        <f t="shared" si="1"/>
        <v>0</v>
      </c>
      <c r="P16" s="332">
        <f t="shared" si="2"/>
        <v>0</v>
      </c>
      <c r="Q16" s="332">
        <f t="shared" ref="Q16:Q83" si="7">IF(E16="",0,IF(H16=$R$2,$R$10*F16/E16,IF(H16=$S$2,$S$10*F16/E16,IF(H16=$T$2,$T$10*F16/E16,0))))</f>
        <v>0</v>
      </c>
      <c r="R16" s="334">
        <f t="shared" ref="R16:R83" si="8">IF(E16="",0,IF(H16=$R$2,$R$10*G16/E16,IF(H16=$S$2,$S$10*G16/E16,IF(H16=$T$2,$T$10*G16/E16,0))))</f>
        <v>0</v>
      </c>
      <c r="S16" s="335"/>
      <c r="T16" s="335"/>
      <c r="U16" s="335"/>
      <c r="V16" s="336">
        <f t="shared" si="3"/>
        <v>0</v>
      </c>
      <c r="W16" s="336">
        <f t="shared" ref="W16:W83" si="9">P16+Q16+R16-S16-T16</f>
        <v>0</v>
      </c>
      <c r="X16" s="333"/>
      <c r="Y16" s="337">
        <f t="shared" ref="Y16:Y83" si="10">IF(X16&lt;&gt;0,SUM((P16-S16-T16+R16+Q16)+X16),W16)</f>
        <v>0</v>
      </c>
      <c r="Z16" s="338"/>
      <c r="AA16" s="339"/>
      <c r="AB16" s="340"/>
      <c r="AC16" s="339"/>
      <c r="AD16" s="341">
        <f t="shared" si="4"/>
        <v>0</v>
      </c>
      <c r="AG16" s="55" t="s">
        <v>96</v>
      </c>
    </row>
    <row r="17" spans="1:33" ht="20.149999999999999" customHeight="1" x14ac:dyDescent="0.35">
      <c r="A17" s="327">
        <f t="shared" ref="A17:A83" si="11">SUM(A16+1)</f>
        <v>3</v>
      </c>
      <c r="B17" s="328" t="str">
        <f>IF(RESUMEN!B11="","",RESUMEN!B11)</f>
        <v/>
      </c>
      <c r="C17" s="329" t="str">
        <f>IF(RESUMEN!C11="","",RESUMEN!C11)</f>
        <v/>
      </c>
      <c r="D17" s="328" t="str">
        <f>IF(RESUMEN!D11="","",RESUMEN!D11)</f>
        <v/>
      </c>
      <c r="E17" s="330"/>
      <c r="F17" s="331">
        <f t="shared" si="5"/>
        <v>0</v>
      </c>
      <c r="G17" s="330"/>
      <c r="H17" s="330"/>
      <c r="I17" s="332">
        <f>IF(H17=$R$2,'SS-SMI'!$H$22,IF(H17=$S$2,'SS-SMI'!$I$22,IF(H17=$T$2,'SS-SMI'!$J$22,0)))</f>
        <v>0</v>
      </c>
      <c r="J17" s="332">
        <f t="shared" si="6"/>
        <v>0</v>
      </c>
      <c r="K17" s="332">
        <f t="shared" si="0"/>
        <v>0</v>
      </c>
      <c r="L17" s="333"/>
      <c r="M17" s="333"/>
      <c r="N17" s="333"/>
      <c r="O17" s="332">
        <f t="shared" si="1"/>
        <v>0</v>
      </c>
      <c r="P17" s="332">
        <f t="shared" si="2"/>
        <v>0</v>
      </c>
      <c r="Q17" s="332">
        <f t="shared" si="7"/>
        <v>0</v>
      </c>
      <c r="R17" s="334">
        <f t="shared" si="8"/>
        <v>0</v>
      </c>
      <c r="S17" s="335"/>
      <c r="T17" s="335"/>
      <c r="U17" s="335"/>
      <c r="V17" s="336">
        <f t="shared" si="3"/>
        <v>0</v>
      </c>
      <c r="W17" s="336">
        <f t="shared" si="9"/>
        <v>0</v>
      </c>
      <c r="X17" s="333"/>
      <c r="Y17" s="337">
        <f t="shared" si="10"/>
        <v>0</v>
      </c>
      <c r="Z17" s="338"/>
      <c r="AA17" s="339"/>
      <c r="AB17" s="340"/>
      <c r="AC17" s="339"/>
      <c r="AD17" s="341">
        <f t="shared" si="4"/>
        <v>0</v>
      </c>
      <c r="AG17" s="55" t="s">
        <v>97</v>
      </c>
    </row>
    <row r="18" spans="1:33" ht="20.149999999999999" customHeight="1" x14ac:dyDescent="0.35">
      <c r="A18" s="327">
        <f t="shared" si="11"/>
        <v>4</v>
      </c>
      <c r="B18" s="328" t="str">
        <f>IF(RESUMEN!B12="","",RESUMEN!B12)</f>
        <v/>
      </c>
      <c r="C18" s="329" t="str">
        <f>IF(RESUMEN!C12="","",RESUMEN!C12)</f>
        <v/>
      </c>
      <c r="D18" s="328" t="str">
        <f>IF(RESUMEN!D12="","",RESUMEN!D12)</f>
        <v/>
      </c>
      <c r="E18" s="330"/>
      <c r="F18" s="331">
        <f t="shared" si="5"/>
        <v>0</v>
      </c>
      <c r="G18" s="330"/>
      <c r="H18" s="330"/>
      <c r="I18" s="332">
        <f>IF(H18=$R$2,'SS-SMI'!$H$22,IF(H18=$S$2,'SS-SMI'!$I$22,IF(H18=$T$2,'SS-SMI'!$J$22,0)))</f>
        <v>0</v>
      </c>
      <c r="J18" s="332">
        <f t="shared" si="6"/>
        <v>0</v>
      </c>
      <c r="K18" s="332">
        <f t="shared" si="0"/>
        <v>0</v>
      </c>
      <c r="L18" s="333"/>
      <c r="M18" s="333"/>
      <c r="N18" s="333"/>
      <c r="O18" s="332">
        <f t="shared" si="1"/>
        <v>0</v>
      </c>
      <c r="P18" s="332">
        <f t="shared" si="2"/>
        <v>0</v>
      </c>
      <c r="Q18" s="332">
        <f t="shared" si="7"/>
        <v>0</v>
      </c>
      <c r="R18" s="334">
        <f t="shared" si="8"/>
        <v>0</v>
      </c>
      <c r="S18" s="335"/>
      <c r="T18" s="335"/>
      <c r="U18" s="335"/>
      <c r="V18" s="336">
        <f t="shared" si="3"/>
        <v>0</v>
      </c>
      <c r="W18" s="336">
        <f t="shared" si="9"/>
        <v>0</v>
      </c>
      <c r="X18" s="333"/>
      <c r="Y18" s="337">
        <f t="shared" si="10"/>
        <v>0</v>
      </c>
      <c r="Z18" s="338"/>
      <c r="AA18" s="339"/>
      <c r="AB18" s="340"/>
      <c r="AC18" s="339"/>
      <c r="AD18" s="341">
        <f t="shared" si="4"/>
        <v>0</v>
      </c>
    </row>
    <row r="19" spans="1:33" ht="20.149999999999999" customHeight="1" x14ac:dyDescent="0.35">
      <c r="A19" s="327">
        <f t="shared" si="11"/>
        <v>5</v>
      </c>
      <c r="B19" s="328" t="str">
        <f>IF(RESUMEN!B13="","",RESUMEN!B13)</f>
        <v/>
      </c>
      <c r="C19" s="329" t="str">
        <f>IF(RESUMEN!C13="","",RESUMEN!C13)</f>
        <v/>
      </c>
      <c r="D19" s="328" t="str">
        <f>IF(RESUMEN!D13="","",RESUMEN!D13)</f>
        <v/>
      </c>
      <c r="E19" s="330"/>
      <c r="F19" s="331">
        <f t="shared" si="5"/>
        <v>0</v>
      </c>
      <c r="G19" s="330"/>
      <c r="H19" s="330"/>
      <c r="I19" s="332">
        <f>IF(H19=$R$2,'SS-SMI'!$H$22,IF(H19=$S$2,'SS-SMI'!$I$22,IF(H19=$T$2,'SS-SMI'!$J$22,0)))</f>
        <v>0</v>
      </c>
      <c r="J19" s="332">
        <f t="shared" si="6"/>
        <v>0</v>
      </c>
      <c r="K19" s="332">
        <f t="shared" si="0"/>
        <v>0</v>
      </c>
      <c r="L19" s="333"/>
      <c r="M19" s="333"/>
      <c r="N19" s="333"/>
      <c r="O19" s="332">
        <f t="shared" si="1"/>
        <v>0</v>
      </c>
      <c r="P19" s="332">
        <f t="shared" si="2"/>
        <v>0</v>
      </c>
      <c r="Q19" s="332">
        <f t="shared" si="7"/>
        <v>0</v>
      </c>
      <c r="R19" s="334">
        <f t="shared" si="8"/>
        <v>0</v>
      </c>
      <c r="S19" s="335"/>
      <c r="T19" s="335"/>
      <c r="U19" s="335"/>
      <c r="V19" s="336">
        <f t="shared" si="3"/>
        <v>0</v>
      </c>
      <c r="W19" s="336">
        <f t="shared" si="9"/>
        <v>0</v>
      </c>
      <c r="X19" s="333"/>
      <c r="Y19" s="337">
        <f t="shared" si="10"/>
        <v>0</v>
      </c>
      <c r="Z19" s="338"/>
      <c r="AA19" s="339"/>
      <c r="AB19" s="340"/>
      <c r="AC19" s="339"/>
      <c r="AD19" s="341">
        <f t="shared" si="4"/>
        <v>0</v>
      </c>
    </row>
    <row r="20" spans="1:33" ht="20.149999999999999" customHeight="1" x14ac:dyDescent="0.35">
      <c r="A20" s="327">
        <f t="shared" si="11"/>
        <v>6</v>
      </c>
      <c r="B20" s="328" t="str">
        <f>IF(RESUMEN!B14="","",RESUMEN!B14)</f>
        <v/>
      </c>
      <c r="C20" s="329" t="str">
        <f>IF(RESUMEN!C14="","",RESUMEN!C14)</f>
        <v/>
      </c>
      <c r="D20" s="328" t="str">
        <f>IF(RESUMEN!D14="","",RESUMEN!D14)</f>
        <v/>
      </c>
      <c r="E20" s="330"/>
      <c r="F20" s="331">
        <f t="shared" si="5"/>
        <v>0</v>
      </c>
      <c r="G20" s="330"/>
      <c r="H20" s="330"/>
      <c r="I20" s="332">
        <f>IF(H20=$R$2,'SS-SMI'!$H$22,IF(H20=$S$2,'SS-SMI'!$I$22,IF(H20=$T$2,'SS-SMI'!$J$22,0)))</f>
        <v>0</v>
      </c>
      <c r="J20" s="332">
        <f t="shared" si="6"/>
        <v>0</v>
      </c>
      <c r="K20" s="332">
        <f t="shared" si="0"/>
        <v>0</v>
      </c>
      <c r="L20" s="333"/>
      <c r="M20" s="333"/>
      <c r="N20" s="333"/>
      <c r="O20" s="332">
        <f t="shared" si="1"/>
        <v>0</v>
      </c>
      <c r="P20" s="332">
        <f t="shared" si="2"/>
        <v>0</v>
      </c>
      <c r="Q20" s="332">
        <f t="shared" si="7"/>
        <v>0</v>
      </c>
      <c r="R20" s="334">
        <f t="shared" si="8"/>
        <v>0</v>
      </c>
      <c r="S20" s="335"/>
      <c r="T20" s="335"/>
      <c r="U20" s="335"/>
      <c r="V20" s="336">
        <f t="shared" si="3"/>
        <v>0</v>
      </c>
      <c r="W20" s="336">
        <f t="shared" si="9"/>
        <v>0</v>
      </c>
      <c r="X20" s="333"/>
      <c r="Y20" s="337">
        <f t="shared" si="10"/>
        <v>0</v>
      </c>
      <c r="Z20" s="338"/>
      <c r="AA20" s="339"/>
      <c r="AB20" s="340"/>
      <c r="AC20" s="339"/>
      <c r="AD20" s="341">
        <f t="shared" si="4"/>
        <v>0</v>
      </c>
    </row>
    <row r="21" spans="1:33" ht="20.149999999999999" customHeight="1" x14ac:dyDescent="0.35">
      <c r="A21" s="327">
        <f t="shared" si="11"/>
        <v>7</v>
      </c>
      <c r="B21" s="328" t="str">
        <f>IF(RESUMEN!B15="","",RESUMEN!B15)</f>
        <v/>
      </c>
      <c r="C21" s="329" t="str">
        <f>IF(RESUMEN!C15="","",RESUMEN!C15)</f>
        <v/>
      </c>
      <c r="D21" s="328" t="str">
        <f>IF(RESUMEN!D15="","",RESUMEN!D15)</f>
        <v/>
      </c>
      <c r="E21" s="330"/>
      <c r="F21" s="331">
        <f t="shared" si="5"/>
        <v>0</v>
      </c>
      <c r="G21" s="330"/>
      <c r="H21" s="330"/>
      <c r="I21" s="332">
        <f>IF(H21=$R$2,'SS-SMI'!$H$22,IF(H21=$S$2,'SS-SMI'!$I$22,IF(H21=$T$2,'SS-SMI'!$J$22,0)))</f>
        <v>0</v>
      </c>
      <c r="J21" s="332">
        <f t="shared" si="6"/>
        <v>0</v>
      </c>
      <c r="K21" s="332">
        <f t="shared" si="0"/>
        <v>0</v>
      </c>
      <c r="L21" s="333"/>
      <c r="M21" s="333"/>
      <c r="N21" s="333"/>
      <c r="O21" s="332">
        <f t="shared" si="1"/>
        <v>0</v>
      </c>
      <c r="P21" s="332">
        <f t="shared" si="2"/>
        <v>0</v>
      </c>
      <c r="Q21" s="332">
        <f t="shared" si="7"/>
        <v>0</v>
      </c>
      <c r="R21" s="334">
        <f t="shared" si="8"/>
        <v>0</v>
      </c>
      <c r="S21" s="335"/>
      <c r="T21" s="335"/>
      <c r="U21" s="335"/>
      <c r="V21" s="336">
        <f t="shared" si="3"/>
        <v>0</v>
      </c>
      <c r="W21" s="336">
        <f t="shared" si="9"/>
        <v>0</v>
      </c>
      <c r="X21" s="333"/>
      <c r="Y21" s="337">
        <f t="shared" si="10"/>
        <v>0</v>
      </c>
      <c r="Z21" s="338"/>
      <c r="AA21" s="339"/>
      <c r="AB21" s="340"/>
      <c r="AC21" s="339"/>
      <c r="AD21" s="341">
        <f t="shared" si="4"/>
        <v>0</v>
      </c>
    </row>
    <row r="22" spans="1:33" ht="20.149999999999999" customHeight="1" x14ac:dyDescent="0.35">
      <c r="A22" s="327">
        <f t="shared" si="11"/>
        <v>8</v>
      </c>
      <c r="B22" s="328" t="str">
        <f>IF(RESUMEN!B16="","",RESUMEN!B16)</f>
        <v/>
      </c>
      <c r="C22" s="329" t="str">
        <f>IF(RESUMEN!C16="","",RESUMEN!C16)</f>
        <v/>
      </c>
      <c r="D22" s="328" t="str">
        <f>IF(RESUMEN!D16="","",RESUMEN!D16)</f>
        <v/>
      </c>
      <c r="E22" s="330"/>
      <c r="F22" s="331">
        <f t="shared" si="5"/>
        <v>0</v>
      </c>
      <c r="G22" s="330"/>
      <c r="H22" s="330"/>
      <c r="I22" s="332">
        <f>IF(H22=$R$2,'SS-SMI'!$H$22,IF(H22=$S$2,'SS-SMI'!$I$22,IF(H22=$T$2,'SS-SMI'!$J$22,0)))</f>
        <v>0</v>
      </c>
      <c r="J22" s="332">
        <f t="shared" si="6"/>
        <v>0</v>
      </c>
      <c r="K22" s="332">
        <f t="shared" si="0"/>
        <v>0</v>
      </c>
      <c r="L22" s="333"/>
      <c r="M22" s="333"/>
      <c r="N22" s="333"/>
      <c r="O22" s="332">
        <f t="shared" si="1"/>
        <v>0</v>
      </c>
      <c r="P22" s="332">
        <f t="shared" si="2"/>
        <v>0</v>
      </c>
      <c r="Q22" s="332">
        <f t="shared" si="7"/>
        <v>0</v>
      </c>
      <c r="R22" s="334">
        <f t="shared" si="8"/>
        <v>0</v>
      </c>
      <c r="S22" s="335"/>
      <c r="T22" s="335"/>
      <c r="U22" s="335"/>
      <c r="V22" s="336">
        <f t="shared" si="3"/>
        <v>0</v>
      </c>
      <c r="W22" s="336">
        <f t="shared" si="9"/>
        <v>0</v>
      </c>
      <c r="X22" s="333"/>
      <c r="Y22" s="337">
        <f t="shared" si="10"/>
        <v>0</v>
      </c>
      <c r="Z22" s="338"/>
      <c r="AA22" s="339"/>
      <c r="AB22" s="340"/>
      <c r="AC22" s="339"/>
      <c r="AD22" s="341">
        <f t="shared" si="4"/>
        <v>0</v>
      </c>
    </row>
    <row r="23" spans="1:33" ht="20.149999999999999" customHeight="1" x14ac:dyDescent="0.35">
      <c r="A23" s="327">
        <f t="shared" si="11"/>
        <v>9</v>
      </c>
      <c r="B23" s="328" t="str">
        <f>IF(RESUMEN!B17="","",RESUMEN!B17)</f>
        <v/>
      </c>
      <c r="C23" s="329" t="str">
        <f>IF(RESUMEN!C17="","",RESUMEN!C17)</f>
        <v/>
      </c>
      <c r="D23" s="328" t="str">
        <f>IF(RESUMEN!D17="","",RESUMEN!D17)</f>
        <v/>
      </c>
      <c r="E23" s="330"/>
      <c r="F23" s="331">
        <f t="shared" si="5"/>
        <v>0</v>
      </c>
      <c r="G23" s="330"/>
      <c r="H23" s="330"/>
      <c r="I23" s="332">
        <f>IF(H23=$R$2,'SS-SMI'!$H$22,IF(H23=$S$2,'SS-SMI'!$I$22,IF(H23=$T$2,'SS-SMI'!$J$22,0)))</f>
        <v>0</v>
      </c>
      <c r="J23" s="332">
        <f t="shared" si="6"/>
        <v>0</v>
      </c>
      <c r="K23" s="332">
        <f t="shared" si="0"/>
        <v>0</v>
      </c>
      <c r="L23" s="333"/>
      <c r="M23" s="333"/>
      <c r="N23" s="333"/>
      <c r="O23" s="332">
        <f t="shared" si="1"/>
        <v>0</v>
      </c>
      <c r="P23" s="332">
        <f t="shared" si="2"/>
        <v>0</v>
      </c>
      <c r="Q23" s="332">
        <f t="shared" si="7"/>
        <v>0</v>
      </c>
      <c r="R23" s="334">
        <f t="shared" si="8"/>
        <v>0</v>
      </c>
      <c r="S23" s="335"/>
      <c r="T23" s="335"/>
      <c r="U23" s="335"/>
      <c r="V23" s="336">
        <f t="shared" si="3"/>
        <v>0</v>
      </c>
      <c r="W23" s="336">
        <f t="shared" si="9"/>
        <v>0</v>
      </c>
      <c r="X23" s="333"/>
      <c r="Y23" s="337">
        <f t="shared" si="10"/>
        <v>0</v>
      </c>
      <c r="Z23" s="338"/>
      <c r="AA23" s="339"/>
      <c r="AB23" s="340"/>
      <c r="AC23" s="339"/>
      <c r="AD23" s="341">
        <f t="shared" si="4"/>
        <v>0</v>
      </c>
    </row>
    <row r="24" spans="1:33" ht="20.149999999999999" customHeight="1" x14ac:dyDescent="0.35">
      <c r="A24" s="327">
        <f t="shared" si="11"/>
        <v>10</v>
      </c>
      <c r="B24" s="328" t="str">
        <f>IF(RESUMEN!B18="","",RESUMEN!B18)</f>
        <v/>
      </c>
      <c r="C24" s="329" t="str">
        <f>IF(RESUMEN!C18="","",RESUMEN!C18)</f>
        <v/>
      </c>
      <c r="D24" s="328" t="str">
        <f>IF(RESUMEN!D18="","",RESUMEN!D18)</f>
        <v/>
      </c>
      <c r="E24" s="330"/>
      <c r="F24" s="331">
        <f t="shared" si="5"/>
        <v>0</v>
      </c>
      <c r="G24" s="330"/>
      <c r="H24" s="330"/>
      <c r="I24" s="332">
        <f>IF(H24=$R$2,'SS-SMI'!$H$22,IF(H24=$S$2,'SS-SMI'!$I$22,IF(H24=$T$2,'SS-SMI'!$J$22,0)))</f>
        <v>0</v>
      </c>
      <c r="J24" s="332">
        <f t="shared" si="6"/>
        <v>0</v>
      </c>
      <c r="K24" s="332">
        <f t="shared" si="0"/>
        <v>0</v>
      </c>
      <c r="L24" s="333"/>
      <c r="M24" s="333"/>
      <c r="N24" s="333"/>
      <c r="O24" s="332">
        <f t="shared" si="1"/>
        <v>0</v>
      </c>
      <c r="P24" s="332">
        <f t="shared" si="2"/>
        <v>0</v>
      </c>
      <c r="Q24" s="332">
        <f t="shared" si="7"/>
        <v>0</v>
      </c>
      <c r="R24" s="334">
        <f t="shared" si="8"/>
        <v>0</v>
      </c>
      <c r="S24" s="335"/>
      <c r="T24" s="335"/>
      <c r="U24" s="335"/>
      <c r="V24" s="336">
        <f t="shared" si="3"/>
        <v>0</v>
      </c>
      <c r="W24" s="336">
        <f t="shared" si="9"/>
        <v>0</v>
      </c>
      <c r="X24" s="333"/>
      <c r="Y24" s="337">
        <f t="shared" si="10"/>
        <v>0</v>
      </c>
      <c r="Z24" s="338"/>
      <c r="AA24" s="339"/>
      <c r="AB24" s="340"/>
      <c r="AC24" s="339"/>
      <c r="AD24" s="341">
        <f t="shared" si="4"/>
        <v>0</v>
      </c>
    </row>
    <row r="25" spans="1:33" x14ac:dyDescent="0.35">
      <c r="A25" s="327">
        <f t="shared" si="11"/>
        <v>11</v>
      </c>
      <c r="B25" s="328" t="str">
        <f>IF(RESUMEN!B19="","",RESUMEN!B19)</f>
        <v/>
      </c>
      <c r="C25" s="329" t="str">
        <f>IF(RESUMEN!C19="","",RESUMEN!C19)</f>
        <v/>
      </c>
      <c r="D25" s="328" t="str">
        <f>IF(RESUMEN!D19="","",RESUMEN!D19)</f>
        <v/>
      </c>
      <c r="E25" s="330"/>
      <c r="F25" s="331">
        <f t="shared" si="5"/>
        <v>0</v>
      </c>
      <c r="G25" s="330"/>
      <c r="H25" s="330"/>
      <c r="I25" s="332">
        <f>IF(H25=$R$2,'SS-SMI'!$H$22,IF(H25=$S$2,'SS-SMI'!$I$22,IF(H25=$T$2,'SS-SMI'!$J$22,0)))</f>
        <v>0</v>
      </c>
      <c r="J25" s="332">
        <f t="shared" si="6"/>
        <v>0</v>
      </c>
      <c r="K25" s="332">
        <f t="shared" si="0"/>
        <v>0</v>
      </c>
      <c r="L25" s="333"/>
      <c r="M25" s="333"/>
      <c r="N25" s="333"/>
      <c r="O25" s="332">
        <f t="shared" si="1"/>
        <v>0</v>
      </c>
      <c r="P25" s="332">
        <f t="shared" si="2"/>
        <v>0</v>
      </c>
      <c r="Q25" s="332">
        <f t="shared" si="7"/>
        <v>0</v>
      </c>
      <c r="R25" s="334">
        <f t="shared" si="8"/>
        <v>0</v>
      </c>
      <c r="S25" s="335"/>
      <c r="T25" s="335"/>
      <c r="U25" s="335"/>
      <c r="V25" s="336">
        <f t="shared" si="3"/>
        <v>0</v>
      </c>
      <c r="W25" s="336">
        <f t="shared" si="9"/>
        <v>0</v>
      </c>
      <c r="X25" s="333"/>
      <c r="Y25" s="337">
        <f t="shared" si="10"/>
        <v>0</v>
      </c>
      <c r="Z25" s="338"/>
      <c r="AA25" s="339"/>
      <c r="AB25" s="340"/>
      <c r="AC25" s="339"/>
      <c r="AD25" s="341">
        <f t="shared" si="4"/>
        <v>0</v>
      </c>
    </row>
    <row r="26" spans="1:33" ht="20.149999999999999" customHeight="1" x14ac:dyDescent="0.35">
      <c r="A26" s="327">
        <f t="shared" si="11"/>
        <v>12</v>
      </c>
      <c r="B26" s="328" t="str">
        <f>IF(RESUMEN!B20="","",RESUMEN!B20)</f>
        <v/>
      </c>
      <c r="C26" s="329" t="str">
        <f>IF(RESUMEN!C20="","",RESUMEN!C20)</f>
        <v/>
      </c>
      <c r="D26" s="328" t="str">
        <f>IF(RESUMEN!D20="","",RESUMEN!D20)</f>
        <v/>
      </c>
      <c r="E26" s="330"/>
      <c r="F26" s="331">
        <f t="shared" si="5"/>
        <v>0</v>
      </c>
      <c r="G26" s="330"/>
      <c r="H26" s="330"/>
      <c r="I26" s="332">
        <f>IF(H26=$R$2,'SS-SMI'!$H$22,IF(H26=$S$2,'SS-SMI'!$I$22,IF(H26=$T$2,'SS-SMI'!$J$22,0)))</f>
        <v>0</v>
      </c>
      <c r="J26" s="332">
        <f t="shared" si="6"/>
        <v>0</v>
      </c>
      <c r="K26" s="332">
        <f t="shared" si="0"/>
        <v>0</v>
      </c>
      <c r="L26" s="333"/>
      <c r="M26" s="333"/>
      <c r="N26" s="333"/>
      <c r="O26" s="332">
        <f t="shared" si="1"/>
        <v>0</v>
      </c>
      <c r="P26" s="332">
        <f t="shared" si="2"/>
        <v>0</v>
      </c>
      <c r="Q26" s="332">
        <f t="shared" si="7"/>
        <v>0</v>
      </c>
      <c r="R26" s="334">
        <f t="shared" si="8"/>
        <v>0</v>
      </c>
      <c r="S26" s="335"/>
      <c r="T26" s="335"/>
      <c r="U26" s="335"/>
      <c r="V26" s="336">
        <f t="shared" si="3"/>
        <v>0</v>
      </c>
      <c r="W26" s="336">
        <f t="shared" si="9"/>
        <v>0</v>
      </c>
      <c r="X26" s="333"/>
      <c r="Y26" s="337">
        <f t="shared" si="10"/>
        <v>0</v>
      </c>
      <c r="Z26" s="338"/>
      <c r="AA26" s="339"/>
      <c r="AB26" s="340"/>
      <c r="AC26" s="339"/>
      <c r="AD26" s="341">
        <f t="shared" si="4"/>
        <v>0</v>
      </c>
    </row>
    <row r="27" spans="1:33" ht="20.149999999999999" customHeight="1" x14ac:dyDescent="0.35">
      <c r="A27" s="327">
        <f t="shared" si="11"/>
        <v>13</v>
      </c>
      <c r="B27" s="328" t="str">
        <f>IF(RESUMEN!B21="","",RESUMEN!B21)</f>
        <v/>
      </c>
      <c r="C27" s="329" t="str">
        <f>IF(RESUMEN!C21="","",RESUMEN!C21)</f>
        <v/>
      </c>
      <c r="D27" s="328" t="str">
        <f>IF(RESUMEN!D21="","",RESUMEN!D21)</f>
        <v/>
      </c>
      <c r="E27" s="330"/>
      <c r="F27" s="331">
        <f t="shared" si="5"/>
        <v>0</v>
      </c>
      <c r="G27" s="330"/>
      <c r="H27" s="330"/>
      <c r="I27" s="332">
        <f>IF(H27=$R$2,'SS-SMI'!$H$22,IF(H27=$S$2,'SS-SMI'!$I$22,IF(H27=$T$2,'SS-SMI'!$J$22,0)))</f>
        <v>0</v>
      </c>
      <c r="J27" s="332">
        <f t="shared" si="6"/>
        <v>0</v>
      </c>
      <c r="K27" s="332">
        <f t="shared" si="0"/>
        <v>0</v>
      </c>
      <c r="L27" s="333"/>
      <c r="M27" s="333"/>
      <c r="N27" s="333"/>
      <c r="O27" s="332">
        <f t="shared" si="1"/>
        <v>0</v>
      </c>
      <c r="P27" s="332">
        <f t="shared" si="2"/>
        <v>0</v>
      </c>
      <c r="Q27" s="332">
        <f t="shared" si="7"/>
        <v>0</v>
      </c>
      <c r="R27" s="334">
        <f t="shared" si="8"/>
        <v>0</v>
      </c>
      <c r="S27" s="335"/>
      <c r="T27" s="335"/>
      <c r="U27" s="335"/>
      <c r="V27" s="336">
        <f t="shared" si="3"/>
        <v>0</v>
      </c>
      <c r="W27" s="336">
        <f t="shared" si="9"/>
        <v>0</v>
      </c>
      <c r="X27" s="333"/>
      <c r="Y27" s="337">
        <f t="shared" si="10"/>
        <v>0</v>
      </c>
      <c r="Z27" s="338"/>
      <c r="AA27" s="339"/>
      <c r="AB27" s="340"/>
      <c r="AC27" s="339"/>
      <c r="AD27" s="341">
        <f t="shared" si="4"/>
        <v>0</v>
      </c>
    </row>
    <row r="28" spans="1:33" ht="20.149999999999999" customHeight="1" x14ac:dyDescent="0.35">
      <c r="A28" s="327">
        <f t="shared" si="11"/>
        <v>14</v>
      </c>
      <c r="B28" s="328" t="str">
        <f>IF(RESUMEN!B22="","",RESUMEN!B22)</f>
        <v/>
      </c>
      <c r="C28" s="329" t="str">
        <f>IF(RESUMEN!C22="","",RESUMEN!C22)</f>
        <v/>
      </c>
      <c r="D28" s="328" t="str">
        <f>IF(RESUMEN!D22="","",RESUMEN!D22)</f>
        <v/>
      </c>
      <c r="E28" s="330"/>
      <c r="F28" s="331">
        <f t="shared" si="5"/>
        <v>0</v>
      </c>
      <c r="G28" s="330"/>
      <c r="H28" s="330"/>
      <c r="I28" s="332">
        <f>IF(H28=$R$2,'SS-SMI'!$H$22,IF(H28=$S$2,'SS-SMI'!$I$22,IF(H28=$T$2,'SS-SMI'!$J$22,0)))</f>
        <v>0</v>
      </c>
      <c r="J28" s="332">
        <f t="shared" si="6"/>
        <v>0</v>
      </c>
      <c r="K28" s="332">
        <f t="shared" si="0"/>
        <v>0</v>
      </c>
      <c r="L28" s="333"/>
      <c r="M28" s="333"/>
      <c r="N28" s="333"/>
      <c r="O28" s="332">
        <f t="shared" si="1"/>
        <v>0</v>
      </c>
      <c r="P28" s="332">
        <f t="shared" si="2"/>
        <v>0</v>
      </c>
      <c r="Q28" s="332">
        <f t="shared" si="7"/>
        <v>0</v>
      </c>
      <c r="R28" s="334">
        <f t="shared" si="8"/>
        <v>0</v>
      </c>
      <c r="S28" s="335"/>
      <c r="T28" s="335"/>
      <c r="U28" s="335"/>
      <c r="V28" s="336">
        <f t="shared" si="3"/>
        <v>0</v>
      </c>
      <c r="W28" s="336">
        <f t="shared" si="9"/>
        <v>0</v>
      </c>
      <c r="X28" s="333"/>
      <c r="Y28" s="337">
        <f t="shared" si="10"/>
        <v>0</v>
      </c>
      <c r="Z28" s="338"/>
      <c r="AA28" s="339"/>
      <c r="AB28" s="340"/>
      <c r="AC28" s="339"/>
      <c r="AD28" s="341">
        <f t="shared" si="4"/>
        <v>0</v>
      </c>
    </row>
    <row r="29" spans="1:33" ht="20.149999999999999" customHeight="1" x14ac:dyDescent="0.35">
      <c r="A29" s="327">
        <f t="shared" si="11"/>
        <v>15</v>
      </c>
      <c r="B29" s="328" t="str">
        <f>IF(RESUMEN!B23="","",RESUMEN!B23)</f>
        <v/>
      </c>
      <c r="C29" s="329" t="str">
        <f>IF(RESUMEN!C23="","",RESUMEN!C23)</f>
        <v/>
      </c>
      <c r="D29" s="328" t="str">
        <f>IF(RESUMEN!D23="","",RESUMEN!D23)</f>
        <v/>
      </c>
      <c r="E29" s="330"/>
      <c r="F29" s="331">
        <f t="shared" si="5"/>
        <v>0</v>
      </c>
      <c r="G29" s="330"/>
      <c r="H29" s="330"/>
      <c r="I29" s="332">
        <f>IF(H29=$R$2,'SS-SMI'!$H$22,IF(H29=$S$2,'SS-SMI'!$I$22,IF(H29=$T$2,'SS-SMI'!$J$22,0)))</f>
        <v>0</v>
      </c>
      <c r="J29" s="332">
        <f t="shared" si="6"/>
        <v>0</v>
      </c>
      <c r="K29" s="332">
        <f t="shared" si="0"/>
        <v>0</v>
      </c>
      <c r="L29" s="333"/>
      <c r="M29" s="333"/>
      <c r="N29" s="333"/>
      <c r="O29" s="332">
        <f t="shared" si="1"/>
        <v>0</v>
      </c>
      <c r="P29" s="332">
        <f t="shared" si="2"/>
        <v>0</v>
      </c>
      <c r="Q29" s="332">
        <f t="shared" si="7"/>
        <v>0</v>
      </c>
      <c r="R29" s="334">
        <f t="shared" si="8"/>
        <v>0</v>
      </c>
      <c r="S29" s="335"/>
      <c r="T29" s="335"/>
      <c r="U29" s="335"/>
      <c r="V29" s="336">
        <f t="shared" si="3"/>
        <v>0</v>
      </c>
      <c r="W29" s="336">
        <f t="shared" si="9"/>
        <v>0</v>
      </c>
      <c r="X29" s="333"/>
      <c r="Y29" s="337">
        <f t="shared" si="10"/>
        <v>0</v>
      </c>
      <c r="Z29" s="338"/>
      <c r="AA29" s="339"/>
      <c r="AB29" s="340"/>
      <c r="AC29" s="339"/>
      <c r="AD29" s="341">
        <f t="shared" si="4"/>
        <v>0</v>
      </c>
    </row>
    <row r="30" spans="1:33" ht="20.149999999999999" customHeight="1" x14ac:dyDescent="0.35">
      <c r="A30" s="327">
        <f t="shared" si="11"/>
        <v>16</v>
      </c>
      <c r="B30" s="328" t="str">
        <f>IF(RESUMEN!B24="","",RESUMEN!B24)</f>
        <v/>
      </c>
      <c r="C30" s="329" t="str">
        <f>IF(RESUMEN!C24="","",RESUMEN!C24)</f>
        <v/>
      </c>
      <c r="D30" s="328" t="str">
        <f>IF(RESUMEN!D24="","",RESUMEN!D24)</f>
        <v/>
      </c>
      <c r="E30" s="330"/>
      <c r="F30" s="331">
        <f t="shared" si="5"/>
        <v>0</v>
      </c>
      <c r="G30" s="330"/>
      <c r="H30" s="330"/>
      <c r="I30" s="332">
        <f>IF(H30=$R$2,'SS-SMI'!$H$22,IF(H30=$S$2,'SS-SMI'!$I$22,IF(H30=$T$2,'SS-SMI'!$J$22,0)))</f>
        <v>0</v>
      </c>
      <c r="J30" s="332">
        <f t="shared" si="6"/>
        <v>0</v>
      </c>
      <c r="K30" s="332">
        <f t="shared" si="0"/>
        <v>0</v>
      </c>
      <c r="L30" s="333"/>
      <c r="M30" s="333"/>
      <c r="N30" s="333"/>
      <c r="O30" s="332">
        <f t="shared" si="1"/>
        <v>0</v>
      </c>
      <c r="P30" s="332">
        <f t="shared" si="2"/>
        <v>0</v>
      </c>
      <c r="Q30" s="332">
        <f t="shared" si="7"/>
        <v>0</v>
      </c>
      <c r="R30" s="334">
        <f t="shared" si="8"/>
        <v>0</v>
      </c>
      <c r="S30" s="335"/>
      <c r="T30" s="335"/>
      <c r="U30" s="335"/>
      <c r="V30" s="336">
        <f t="shared" si="3"/>
        <v>0</v>
      </c>
      <c r="W30" s="336">
        <f t="shared" si="9"/>
        <v>0</v>
      </c>
      <c r="X30" s="333"/>
      <c r="Y30" s="337">
        <f t="shared" si="10"/>
        <v>0</v>
      </c>
      <c r="Z30" s="338"/>
      <c r="AA30" s="339"/>
      <c r="AB30" s="340"/>
      <c r="AC30" s="339"/>
      <c r="AD30" s="341">
        <f t="shared" si="4"/>
        <v>0</v>
      </c>
    </row>
    <row r="31" spans="1:33" ht="20.149999999999999" customHeight="1" x14ac:dyDescent="0.35">
      <c r="A31" s="327">
        <f t="shared" si="11"/>
        <v>17</v>
      </c>
      <c r="B31" s="328" t="str">
        <f>IF(RESUMEN!B25="","",RESUMEN!B25)</f>
        <v/>
      </c>
      <c r="C31" s="329" t="str">
        <f>IF(RESUMEN!C25="","",RESUMEN!C25)</f>
        <v/>
      </c>
      <c r="D31" s="328" t="str">
        <f>IF(RESUMEN!D25="","",RESUMEN!D25)</f>
        <v/>
      </c>
      <c r="E31" s="330"/>
      <c r="F31" s="331">
        <f t="shared" si="5"/>
        <v>0</v>
      </c>
      <c r="G31" s="330"/>
      <c r="H31" s="330"/>
      <c r="I31" s="332">
        <f>IF(H31=$R$2,'SS-SMI'!$H$22,IF(H31=$S$2,'SS-SMI'!$I$22,IF(H31=$T$2,'SS-SMI'!$J$22,0)))</f>
        <v>0</v>
      </c>
      <c r="J31" s="332">
        <f t="shared" si="6"/>
        <v>0</v>
      </c>
      <c r="K31" s="332">
        <f t="shared" si="0"/>
        <v>0</v>
      </c>
      <c r="L31" s="333"/>
      <c r="M31" s="333"/>
      <c r="N31" s="333"/>
      <c r="O31" s="332">
        <f t="shared" si="1"/>
        <v>0</v>
      </c>
      <c r="P31" s="332">
        <f t="shared" si="2"/>
        <v>0</v>
      </c>
      <c r="Q31" s="332">
        <f t="shared" si="7"/>
        <v>0</v>
      </c>
      <c r="R31" s="334">
        <f t="shared" si="8"/>
        <v>0</v>
      </c>
      <c r="S31" s="335"/>
      <c r="T31" s="335"/>
      <c r="U31" s="335"/>
      <c r="V31" s="336">
        <f t="shared" si="3"/>
        <v>0</v>
      </c>
      <c r="W31" s="336">
        <f t="shared" si="9"/>
        <v>0</v>
      </c>
      <c r="X31" s="333"/>
      <c r="Y31" s="337">
        <f t="shared" si="10"/>
        <v>0</v>
      </c>
      <c r="Z31" s="338"/>
      <c r="AA31" s="339"/>
      <c r="AB31" s="340"/>
      <c r="AC31" s="339"/>
      <c r="AD31" s="341">
        <f t="shared" si="4"/>
        <v>0</v>
      </c>
    </row>
    <row r="32" spans="1:33" ht="20.149999999999999" customHeight="1" x14ac:dyDescent="0.35">
      <c r="A32" s="327">
        <f t="shared" si="11"/>
        <v>18</v>
      </c>
      <c r="B32" s="328" t="str">
        <f>IF(RESUMEN!B26="","",RESUMEN!B26)</f>
        <v/>
      </c>
      <c r="C32" s="329" t="str">
        <f>IF(RESUMEN!C26="","",RESUMEN!C26)</f>
        <v/>
      </c>
      <c r="D32" s="328" t="str">
        <f>IF(RESUMEN!D26="","",RESUMEN!D26)</f>
        <v/>
      </c>
      <c r="E32" s="330"/>
      <c r="F32" s="331">
        <f t="shared" si="5"/>
        <v>0</v>
      </c>
      <c r="G32" s="330"/>
      <c r="H32" s="330"/>
      <c r="I32" s="332">
        <f>IF(H32=$R$2,'SS-SMI'!$H$22,IF(H32=$S$2,'SS-SMI'!$I$22,IF(H32=$T$2,'SS-SMI'!$J$22,0)))</f>
        <v>0</v>
      </c>
      <c r="J32" s="332">
        <f t="shared" si="6"/>
        <v>0</v>
      </c>
      <c r="K32" s="332">
        <f t="shared" si="0"/>
        <v>0</v>
      </c>
      <c r="L32" s="333"/>
      <c r="M32" s="333"/>
      <c r="N32" s="333"/>
      <c r="O32" s="332">
        <f t="shared" si="1"/>
        <v>0</v>
      </c>
      <c r="P32" s="332">
        <f t="shared" si="2"/>
        <v>0</v>
      </c>
      <c r="Q32" s="332">
        <f t="shared" si="7"/>
        <v>0</v>
      </c>
      <c r="R32" s="334">
        <f t="shared" si="8"/>
        <v>0</v>
      </c>
      <c r="S32" s="335"/>
      <c r="T32" s="335"/>
      <c r="U32" s="335"/>
      <c r="V32" s="336">
        <f t="shared" si="3"/>
        <v>0</v>
      </c>
      <c r="W32" s="336">
        <f t="shared" si="9"/>
        <v>0</v>
      </c>
      <c r="X32" s="333"/>
      <c r="Y32" s="337">
        <f t="shared" si="10"/>
        <v>0</v>
      </c>
      <c r="Z32" s="338"/>
      <c r="AA32" s="339"/>
      <c r="AB32" s="340"/>
      <c r="AC32" s="339"/>
      <c r="AD32" s="341">
        <f t="shared" si="4"/>
        <v>0</v>
      </c>
    </row>
    <row r="33" spans="1:30" ht="20.149999999999999" customHeight="1" x14ac:dyDescent="0.35">
      <c r="A33" s="327">
        <f t="shared" si="11"/>
        <v>19</v>
      </c>
      <c r="B33" s="328" t="str">
        <f>IF(RESUMEN!B27="","",RESUMEN!B27)</f>
        <v/>
      </c>
      <c r="C33" s="329" t="str">
        <f>IF(RESUMEN!C27="","",RESUMEN!C27)</f>
        <v/>
      </c>
      <c r="D33" s="328" t="str">
        <f>IF(RESUMEN!D27="","",RESUMEN!D27)</f>
        <v/>
      </c>
      <c r="E33" s="330"/>
      <c r="F33" s="331">
        <f t="shared" si="5"/>
        <v>0</v>
      </c>
      <c r="G33" s="330"/>
      <c r="H33" s="330"/>
      <c r="I33" s="332">
        <f>IF(H33=$R$2,'SS-SMI'!$H$22,IF(H33=$S$2,'SS-SMI'!$I$22,IF(H33=$T$2,'SS-SMI'!$J$22,0)))</f>
        <v>0</v>
      </c>
      <c r="J33" s="332">
        <f t="shared" si="6"/>
        <v>0</v>
      </c>
      <c r="K33" s="332">
        <f t="shared" si="0"/>
        <v>0</v>
      </c>
      <c r="L33" s="333"/>
      <c r="M33" s="333"/>
      <c r="N33" s="333"/>
      <c r="O33" s="332">
        <f t="shared" si="1"/>
        <v>0</v>
      </c>
      <c r="P33" s="332">
        <f t="shared" si="2"/>
        <v>0</v>
      </c>
      <c r="Q33" s="332">
        <f t="shared" si="7"/>
        <v>0</v>
      </c>
      <c r="R33" s="334">
        <f t="shared" si="8"/>
        <v>0</v>
      </c>
      <c r="S33" s="335"/>
      <c r="T33" s="335"/>
      <c r="U33" s="335"/>
      <c r="V33" s="336">
        <f t="shared" si="3"/>
        <v>0</v>
      </c>
      <c r="W33" s="336">
        <f t="shared" si="9"/>
        <v>0</v>
      </c>
      <c r="X33" s="333"/>
      <c r="Y33" s="337">
        <f t="shared" si="10"/>
        <v>0</v>
      </c>
      <c r="Z33" s="338"/>
      <c r="AA33" s="339"/>
      <c r="AB33" s="340"/>
      <c r="AC33" s="339"/>
      <c r="AD33" s="341">
        <f t="shared" si="4"/>
        <v>0</v>
      </c>
    </row>
    <row r="34" spans="1:30" ht="20.149999999999999" customHeight="1" x14ac:dyDescent="0.35">
      <c r="A34" s="327">
        <f t="shared" si="11"/>
        <v>20</v>
      </c>
      <c r="B34" s="328" t="str">
        <f>IF(RESUMEN!B28="","",RESUMEN!B28)</f>
        <v/>
      </c>
      <c r="C34" s="329" t="str">
        <f>IF(RESUMEN!C28="","",RESUMEN!C28)</f>
        <v/>
      </c>
      <c r="D34" s="328" t="str">
        <f>IF(RESUMEN!D28="","",RESUMEN!D28)</f>
        <v/>
      </c>
      <c r="E34" s="330"/>
      <c r="F34" s="331">
        <f t="shared" si="5"/>
        <v>0</v>
      </c>
      <c r="G34" s="330"/>
      <c r="H34" s="330"/>
      <c r="I34" s="332">
        <f>IF(H34=$R$2,'SS-SMI'!$H$22,IF(H34=$S$2,'SS-SMI'!$I$22,IF(H34=$T$2,'SS-SMI'!$J$22,0)))</f>
        <v>0</v>
      </c>
      <c r="J34" s="332">
        <f t="shared" si="6"/>
        <v>0</v>
      </c>
      <c r="K34" s="332">
        <f t="shared" si="0"/>
        <v>0</v>
      </c>
      <c r="L34" s="333"/>
      <c r="M34" s="333"/>
      <c r="N34" s="333"/>
      <c r="O34" s="332">
        <f t="shared" si="1"/>
        <v>0</v>
      </c>
      <c r="P34" s="332">
        <f t="shared" si="2"/>
        <v>0</v>
      </c>
      <c r="Q34" s="332">
        <f t="shared" si="7"/>
        <v>0</v>
      </c>
      <c r="R34" s="334">
        <f t="shared" si="8"/>
        <v>0</v>
      </c>
      <c r="S34" s="335"/>
      <c r="T34" s="335"/>
      <c r="U34" s="335"/>
      <c r="V34" s="336">
        <f t="shared" si="3"/>
        <v>0</v>
      </c>
      <c r="W34" s="336">
        <f t="shared" si="9"/>
        <v>0</v>
      </c>
      <c r="X34" s="333"/>
      <c r="Y34" s="337">
        <f t="shared" si="10"/>
        <v>0</v>
      </c>
      <c r="Z34" s="338"/>
      <c r="AA34" s="339"/>
      <c r="AB34" s="340"/>
      <c r="AC34" s="339"/>
      <c r="AD34" s="341">
        <f t="shared" si="4"/>
        <v>0</v>
      </c>
    </row>
    <row r="35" spans="1:30" ht="20.149999999999999" customHeight="1" x14ac:dyDescent="0.35">
      <c r="A35" s="327">
        <f t="shared" si="11"/>
        <v>21</v>
      </c>
      <c r="B35" s="328" t="str">
        <f>IF(RESUMEN!B29="","",RESUMEN!B29)</f>
        <v/>
      </c>
      <c r="C35" s="329" t="str">
        <f>IF(RESUMEN!C29="","",RESUMEN!C29)</f>
        <v/>
      </c>
      <c r="D35" s="328" t="str">
        <f>IF(RESUMEN!D29="","",RESUMEN!D29)</f>
        <v/>
      </c>
      <c r="E35" s="330"/>
      <c r="F35" s="331">
        <f t="shared" si="5"/>
        <v>0</v>
      </c>
      <c r="G35" s="330"/>
      <c r="H35" s="330"/>
      <c r="I35" s="332">
        <f>IF(H35=$R$2,'SS-SMI'!$H$22,IF(H35=$S$2,'SS-SMI'!$I$22,IF(H35=$T$2,'SS-SMI'!$J$22,0)))</f>
        <v>0</v>
      </c>
      <c r="J35" s="332">
        <f t="shared" si="6"/>
        <v>0</v>
      </c>
      <c r="K35" s="332">
        <f t="shared" si="0"/>
        <v>0</v>
      </c>
      <c r="L35" s="333"/>
      <c r="M35" s="333"/>
      <c r="N35" s="333"/>
      <c r="O35" s="332">
        <f t="shared" si="1"/>
        <v>0</v>
      </c>
      <c r="P35" s="332">
        <f t="shared" si="2"/>
        <v>0</v>
      </c>
      <c r="Q35" s="332">
        <f t="shared" si="7"/>
        <v>0</v>
      </c>
      <c r="R35" s="334">
        <f t="shared" si="8"/>
        <v>0</v>
      </c>
      <c r="S35" s="335"/>
      <c r="T35" s="335"/>
      <c r="U35" s="335"/>
      <c r="V35" s="336">
        <f t="shared" si="3"/>
        <v>0</v>
      </c>
      <c r="W35" s="336">
        <f t="shared" si="9"/>
        <v>0</v>
      </c>
      <c r="X35" s="333"/>
      <c r="Y35" s="337">
        <f t="shared" si="10"/>
        <v>0</v>
      </c>
      <c r="Z35" s="338"/>
      <c r="AA35" s="339"/>
      <c r="AB35" s="340"/>
      <c r="AC35" s="339"/>
      <c r="AD35" s="341">
        <f t="shared" si="4"/>
        <v>0</v>
      </c>
    </row>
    <row r="36" spans="1:30" ht="20.149999999999999" customHeight="1" x14ac:dyDescent="0.35">
      <c r="A36" s="327">
        <f t="shared" si="11"/>
        <v>22</v>
      </c>
      <c r="B36" s="328" t="str">
        <f>IF(RESUMEN!B30="","",RESUMEN!B30)</f>
        <v/>
      </c>
      <c r="C36" s="329" t="str">
        <f>IF(RESUMEN!C30="","",RESUMEN!C30)</f>
        <v/>
      </c>
      <c r="D36" s="328" t="str">
        <f>IF(RESUMEN!D30="","",RESUMEN!D30)</f>
        <v/>
      </c>
      <c r="E36" s="330"/>
      <c r="F36" s="331">
        <f t="shared" si="5"/>
        <v>0</v>
      </c>
      <c r="G36" s="330"/>
      <c r="H36" s="330"/>
      <c r="I36" s="332">
        <f>IF(H36=$R$2,'SS-SMI'!$H$22,IF(H36=$S$2,'SS-SMI'!$I$22,IF(H36=$T$2,'SS-SMI'!$J$22,0)))</f>
        <v>0</v>
      </c>
      <c r="J36" s="332">
        <f t="shared" si="6"/>
        <v>0</v>
      </c>
      <c r="K36" s="332">
        <f t="shared" si="0"/>
        <v>0</v>
      </c>
      <c r="L36" s="333"/>
      <c r="M36" s="333"/>
      <c r="N36" s="333"/>
      <c r="O36" s="332">
        <f t="shared" si="1"/>
        <v>0</v>
      </c>
      <c r="P36" s="332">
        <f t="shared" si="2"/>
        <v>0</v>
      </c>
      <c r="Q36" s="332">
        <f t="shared" si="7"/>
        <v>0</v>
      </c>
      <c r="R36" s="334">
        <f t="shared" si="8"/>
        <v>0</v>
      </c>
      <c r="S36" s="335"/>
      <c r="T36" s="335"/>
      <c r="U36" s="335"/>
      <c r="V36" s="336">
        <f t="shared" si="3"/>
        <v>0</v>
      </c>
      <c r="W36" s="336">
        <f t="shared" si="9"/>
        <v>0</v>
      </c>
      <c r="X36" s="333"/>
      <c r="Y36" s="337">
        <f t="shared" si="10"/>
        <v>0</v>
      </c>
      <c r="Z36" s="338"/>
      <c r="AA36" s="339"/>
      <c r="AB36" s="340"/>
      <c r="AC36" s="339"/>
      <c r="AD36" s="341">
        <f t="shared" si="4"/>
        <v>0</v>
      </c>
    </row>
    <row r="37" spans="1:30" ht="20.149999999999999" customHeight="1" x14ac:dyDescent="0.35">
      <c r="A37" s="327">
        <f t="shared" si="11"/>
        <v>23</v>
      </c>
      <c r="B37" s="328" t="str">
        <f>IF(RESUMEN!B31="","",RESUMEN!B31)</f>
        <v/>
      </c>
      <c r="C37" s="329" t="str">
        <f>IF(RESUMEN!C31="","",RESUMEN!C31)</f>
        <v/>
      </c>
      <c r="D37" s="328" t="str">
        <f>IF(RESUMEN!D31="","",RESUMEN!D31)</f>
        <v/>
      </c>
      <c r="E37" s="330"/>
      <c r="F37" s="331">
        <f t="shared" si="5"/>
        <v>0</v>
      </c>
      <c r="G37" s="330"/>
      <c r="H37" s="330"/>
      <c r="I37" s="332">
        <f>IF(H37=$R$2,'SS-SMI'!$H$22,IF(H37=$S$2,'SS-SMI'!$I$22,IF(H37=$T$2,'SS-SMI'!$J$22,0)))</f>
        <v>0</v>
      </c>
      <c r="J37" s="332">
        <f t="shared" si="6"/>
        <v>0</v>
      </c>
      <c r="K37" s="332">
        <f t="shared" si="0"/>
        <v>0</v>
      </c>
      <c r="L37" s="333"/>
      <c r="M37" s="333"/>
      <c r="N37" s="333"/>
      <c r="O37" s="332">
        <f t="shared" si="1"/>
        <v>0</v>
      </c>
      <c r="P37" s="332">
        <f t="shared" si="2"/>
        <v>0</v>
      </c>
      <c r="Q37" s="332">
        <f t="shared" si="7"/>
        <v>0</v>
      </c>
      <c r="R37" s="334">
        <f t="shared" si="8"/>
        <v>0</v>
      </c>
      <c r="S37" s="335"/>
      <c r="T37" s="335"/>
      <c r="U37" s="335"/>
      <c r="V37" s="336">
        <f t="shared" si="3"/>
        <v>0</v>
      </c>
      <c r="W37" s="336">
        <f t="shared" si="9"/>
        <v>0</v>
      </c>
      <c r="X37" s="333"/>
      <c r="Y37" s="337">
        <f t="shared" si="10"/>
        <v>0</v>
      </c>
      <c r="Z37" s="338"/>
      <c r="AA37" s="339"/>
      <c r="AB37" s="340"/>
      <c r="AC37" s="339"/>
      <c r="AD37" s="341">
        <f t="shared" si="4"/>
        <v>0</v>
      </c>
    </row>
    <row r="38" spans="1:30" ht="20.149999999999999" customHeight="1" x14ac:dyDescent="0.35">
      <c r="A38" s="327">
        <f t="shared" si="11"/>
        <v>24</v>
      </c>
      <c r="B38" s="328" t="str">
        <f>IF(RESUMEN!B32="","",RESUMEN!B32)</f>
        <v/>
      </c>
      <c r="C38" s="329" t="str">
        <f>IF(RESUMEN!C32="","",RESUMEN!C32)</f>
        <v/>
      </c>
      <c r="D38" s="328" t="str">
        <f>IF(RESUMEN!D32="","",RESUMEN!D32)</f>
        <v/>
      </c>
      <c r="E38" s="330"/>
      <c r="F38" s="331">
        <f t="shared" si="5"/>
        <v>0</v>
      </c>
      <c r="G38" s="330"/>
      <c r="H38" s="330"/>
      <c r="I38" s="332">
        <f>IF(H38=$R$2,'SS-SMI'!$H$22,IF(H38=$S$2,'SS-SMI'!$I$22,IF(H38=$T$2,'SS-SMI'!$J$22,0)))</f>
        <v>0</v>
      </c>
      <c r="J38" s="332">
        <f t="shared" si="6"/>
        <v>0</v>
      </c>
      <c r="K38" s="332">
        <f t="shared" si="0"/>
        <v>0</v>
      </c>
      <c r="L38" s="333"/>
      <c r="M38" s="333"/>
      <c r="N38" s="333"/>
      <c r="O38" s="332">
        <f t="shared" si="1"/>
        <v>0</v>
      </c>
      <c r="P38" s="332">
        <f t="shared" si="2"/>
        <v>0</v>
      </c>
      <c r="Q38" s="332">
        <f t="shared" si="7"/>
        <v>0</v>
      </c>
      <c r="R38" s="334">
        <f t="shared" si="8"/>
        <v>0</v>
      </c>
      <c r="S38" s="335"/>
      <c r="T38" s="335"/>
      <c r="U38" s="335"/>
      <c r="V38" s="336">
        <f t="shared" si="3"/>
        <v>0</v>
      </c>
      <c r="W38" s="336">
        <f t="shared" si="9"/>
        <v>0</v>
      </c>
      <c r="X38" s="333"/>
      <c r="Y38" s="337">
        <f t="shared" si="10"/>
        <v>0</v>
      </c>
      <c r="Z38" s="338"/>
      <c r="AA38" s="339"/>
      <c r="AB38" s="340"/>
      <c r="AC38" s="339"/>
      <c r="AD38" s="341">
        <f t="shared" si="4"/>
        <v>0</v>
      </c>
    </row>
    <row r="39" spans="1:30" ht="20.149999999999999" customHeight="1" x14ac:dyDescent="0.35">
      <c r="A39" s="327">
        <f t="shared" si="11"/>
        <v>25</v>
      </c>
      <c r="B39" s="328" t="str">
        <f>IF(RESUMEN!B33="","",RESUMEN!B33)</f>
        <v/>
      </c>
      <c r="C39" s="329" t="str">
        <f>IF(RESUMEN!C33="","",RESUMEN!C33)</f>
        <v/>
      </c>
      <c r="D39" s="328" t="str">
        <f>IF(RESUMEN!D33="","",RESUMEN!D33)</f>
        <v/>
      </c>
      <c r="E39" s="330"/>
      <c r="F39" s="331">
        <f t="shared" si="5"/>
        <v>0</v>
      </c>
      <c r="G39" s="330"/>
      <c r="H39" s="330"/>
      <c r="I39" s="332">
        <f>IF(H39=$R$2,'SS-SMI'!$H$22,IF(H39=$S$2,'SS-SMI'!$I$22,IF(H39=$T$2,'SS-SMI'!$J$22,0)))</f>
        <v>0</v>
      </c>
      <c r="J39" s="332">
        <f t="shared" si="6"/>
        <v>0</v>
      </c>
      <c r="K39" s="332">
        <f t="shared" si="0"/>
        <v>0</v>
      </c>
      <c r="L39" s="333"/>
      <c r="M39" s="333"/>
      <c r="N39" s="333"/>
      <c r="O39" s="332">
        <f t="shared" si="1"/>
        <v>0</v>
      </c>
      <c r="P39" s="332">
        <f t="shared" si="2"/>
        <v>0</v>
      </c>
      <c r="Q39" s="332">
        <f t="shared" si="7"/>
        <v>0</v>
      </c>
      <c r="R39" s="334">
        <f t="shared" si="8"/>
        <v>0</v>
      </c>
      <c r="S39" s="335"/>
      <c r="T39" s="335"/>
      <c r="U39" s="335"/>
      <c r="V39" s="336">
        <f t="shared" si="3"/>
        <v>0</v>
      </c>
      <c r="W39" s="336">
        <f t="shared" si="9"/>
        <v>0</v>
      </c>
      <c r="X39" s="333"/>
      <c r="Y39" s="337">
        <f t="shared" si="10"/>
        <v>0</v>
      </c>
      <c r="Z39" s="338"/>
      <c r="AA39" s="339"/>
      <c r="AB39" s="340"/>
      <c r="AC39" s="339"/>
      <c r="AD39" s="341">
        <f t="shared" si="4"/>
        <v>0</v>
      </c>
    </row>
    <row r="40" spans="1:30" ht="20.149999999999999" customHeight="1" x14ac:dyDescent="0.35">
      <c r="A40" s="327">
        <f t="shared" si="11"/>
        <v>26</v>
      </c>
      <c r="B40" s="328" t="str">
        <f>IF(RESUMEN!B34="","",RESUMEN!B34)</f>
        <v/>
      </c>
      <c r="C40" s="329" t="str">
        <f>IF(RESUMEN!C34="","",RESUMEN!C34)</f>
        <v/>
      </c>
      <c r="D40" s="328" t="str">
        <f>IF(RESUMEN!D34="","",RESUMEN!D34)</f>
        <v/>
      </c>
      <c r="E40" s="330"/>
      <c r="F40" s="331">
        <f t="shared" si="5"/>
        <v>0</v>
      </c>
      <c r="G40" s="330"/>
      <c r="H40" s="330"/>
      <c r="I40" s="332">
        <f>IF(H40=$R$2,'SS-SMI'!$H$22,IF(H40=$S$2,'SS-SMI'!$I$22,IF(H40=$T$2,'SS-SMI'!$J$22,0)))</f>
        <v>0</v>
      </c>
      <c r="J40" s="332">
        <f t="shared" si="6"/>
        <v>0</v>
      </c>
      <c r="K40" s="332">
        <f t="shared" si="0"/>
        <v>0</v>
      </c>
      <c r="L40" s="333"/>
      <c r="M40" s="333"/>
      <c r="N40" s="333"/>
      <c r="O40" s="332">
        <f t="shared" si="1"/>
        <v>0</v>
      </c>
      <c r="P40" s="332">
        <f t="shared" si="2"/>
        <v>0</v>
      </c>
      <c r="Q40" s="332">
        <f t="shared" si="7"/>
        <v>0</v>
      </c>
      <c r="R40" s="334">
        <f t="shared" si="8"/>
        <v>0</v>
      </c>
      <c r="S40" s="335"/>
      <c r="T40" s="335"/>
      <c r="U40" s="335"/>
      <c r="V40" s="336">
        <f t="shared" si="3"/>
        <v>0</v>
      </c>
      <c r="W40" s="336">
        <f t="shared" si="9"/>
        <v>0</v>
      </c>
      <c r="X40" s="333"/>
      <c r="Y40" s="337">
        <f t="shared" si="10"/>
        <v>0</v>
      </c>
      <c r="Z40" s="338"/>
      <c r="AA40" s="339"/>
      <c r="AB40" s="340"/>
      <c r="AC40" s="339"/>
      <c r="AD40" s="341">
        <f t="shared" si="4"/>
        <v>0</v>
      </c>
    </row>
    <row r="41" spans="1:30" ht="20.149999999999999" customHeight="1" x14ac:dyDescent="0.35">
      <c r="A41" s="327">
        <f t="shared" si="11"/>
        <v>27</v>
      </c>
      <c r="B41" s="328" t="str">
        <f>IF(RESUMEN!B35="","",RESUMEN!B35)</f>
        <v/>
      </c>
      <c r="C41" s="329" t="str">
        <f>IF(RESUMEN!C35="","",RESUMEN!C35)</f>
        <v/>
      </c>
      <c r="D41" s="328" t="str">
        <f>IF(RESUMEN!D35="","",RESUMEN!D35)</f>
        <v/>
      </c>
      <c r="E41" s="330"/>
      <c r="F41" s="331">
        <f t="shared" si="5"/>
        <v>0</v>
      </c>
      <c r="G41" s="330"/>
      <c r="H41" s="330"/>
      <c r="I41" s="332">
        <f>IF(H41=$R$2,'SS-SMI'!$H$22,IF(H41=$S$2,'SS-SMI'!$I$22,IF(H41=$T$2,'SS-SMI'!$J$22,0)))</f>
        <v>0</v>
      </c>
      <c r="J41" s="332">
        <f t="shared" si="6"/>
        <v>0</v>
      </c>
      <c r="K41" s="332">
        <f t="shared" si="0"/>
        <v>0</v>
      </c>
      <c r="L41" s="333"/>
      <c r="M41" s="333"/>
      <c r="N41" s="333"/>
      <c r="O41" s="332">
        <f t="shared" si="1"/>
        <v>0</v>
      </c>
      <c r="P41" s="332">
        <f t="shared" si="2"/>
        <v>0</v>
      </c>
      <c r="Q41" s="332">
        <f t="shared" si="7"/>
        <v>0</v>
      </c>
      <c r="R41" s="334">
        <f t="shared" si="8"/>
        <v>0</v>
      </c>
      <c r="S41" s="335"/>
      <c r="T41" s="335"/>
      <c r="U41" s="335"/>
      <c r="V41" s="336">
        <f t="shared" si="3"/>
        <v>0</v>
      </c>
      <c r="W41" s="336">
        <f t="shared" si="9"/>
        <v>0</v>
      </c>
      <c r="X41" s="333"/>
      <c r="Y41" s="337">
        <f t="shared" si="10"/>
        <v>0</v>
      </c>
      <c r="Z41" s="338"/>
      <c r="AA41" s="339"/>
      <c r="AB41" s="340"/>
      <c r="AC41" s="339"/>
      <c r="AD41" s="341">
        <f t="shared" si="4"/>
        <v>0</v>
      </c>
    </row>
    <row r="42" spans="1:30" ht="20.149999999999999" customHeight="1" x14ac:dyDescent="0.35">
      <c r="A42" s="327">
        <f t="shared" si="11"/>
        <v>28</v>
      </c>
      <c r="B42" s="328" t="str">
        <f>IF(RESUMEN!B36="","",RESUMEN!B36)</f>
        <v/>
      </c>
      <c r="C42" s="329" t="str">
        <f>IF(RESUMEN!C36="","",RESUMEN!C36)</f>
        <v/>
      </c>
      <c r="D42" s="328" t="str">
        <f>IF(RESUMEN!D36="","",RESUMEN!D36)</f>
        <v/>
      </c>
      <c r="E42" s="330"/>
      <c r="F42" s="331">
        <f t="shared" si="5"/>
        <v>0</v>
      </c>
      <c r="G42" s="330"/>
      <c r="H42" s="330"/>
      <c r="I42" s="332">
        <f>IF(H42=$R$2,'SS-SMI'!$H$22,IF(H42=$S$2,'SS-SMI'!$I$22,IF(H42=$T$2,'SS-SMI'!$J$22,0)))</f>
        <v>0</v>
      </c>
      <c r="J42" s="332">
        <f t="shared" si="6"/>
        <v>0</v>
      </c>
      <c r="K42" s="332">
        <f t="shared" si="0"/>
        <v>0</v>
      </c>
      <c r="L42" s="333"/>
      <c r="M42" s="333"/>
      <c r="N42" s="333"/>
      <c r="O42" s="332">
        <f t="shared" si="1"/>
        <v>0</v>
      </c>
      <c r="P42" s="332">
        <f t="shared" si="2"/>
        <v>0</v>
      </c>
      <c r="Q42" s="332">
        <f t="shared" si="7"/>
        <v>0</v>
      </c>
      <c r="R42" s="334">
        <f t="shared" si="8"/>
        <v>0</v>
      </c>
      <c r="S42" s="335"/>
      <c r="T42" s="335"/>
      <c r="U42" s="335"/>
      <c r="V42" s="336">
        <f t="shared" si="3"/>
        <v>0</v>
      </c>
      <c r="W42" s="336">
        <f t="shared" si="9"/>
        <v>0</v>
      </c>
      <c r="X42" s="333"/>
      <c r="Y42" s="337">
        <f t="shared" si="10"/>
        <v>0</v>
      </c>
      <c r="Z42" s="338"/>
      <c r="AA42" s="339"/>
      <c r="AB42" s="340"/>
      <c r="AC42" s="339"/>
      <c r="AD42" s="341">
        <f t="shared" si="4"/>
        <v>0</v>
      </c>
    </row>
    <row r="43" spans="1:30" ht="20.149999999999999" customHeight="1" x14ac:dyDescent="0.35">
      <c r="A43" s="327">
        <f t="shared" si="11"/>
        <v>29</v>
      </c>
      <c r="B43" s="328" t="str">
        <f>IF(RESUMEN!B37="","",RESUMEN!B37)</f>
        <v/>
      </c>
      <c r="C43" s="329" t="str">
        <f>IF(RESUMEN!C37="","",RESUMEN!C37)</f>
        <v/>
      </c>
      <c r="D43" s="328" t="str">
        <f>IF(RESUMEN!D37="","",RESUMEN!D37)</f>
        <v/>
      </c>
      <c r="E43" s="330"/>
      <c r="F43" s="331">
        <f t="shared" si="5"/>
        <v>0</v>
      </c>
      <c r="G43" s="330"/>
      <c r="H43" s="330"/>
      <c r="I43" s="332">
        <f>IF(H43=$R$2,'SS-SMI'!$H$22,IF(H43=$S$2,'SS-SMI'!$I$22,IF(H43=$T$2,'SS-SMI'!$J$22,0)))</f>
        <v>0</v>
      </c>
      <c r="J43" s="332">
        <f t="shared" si="6"/>
        <v>0</v>
      </c>
      <c r="K43" s="332">
        <f t="shared" si="0"/>
        <v>0</v>
      </c>
      <c r="L43" s="333"/>
      <c r="M43" s="333"/>
      <c r="N43" s="333"/>
      <c r="O43" s="332">
        <f t="shared" si="1"/>
        <v>0</v>
      </c>
      <c r="P43" s="332">
        <f t="shared" si="2"/>
        <v>0</v>
      </c>
      <c r="Q43" s="332">
        <f t="shared" si="7"/>
        <v>0</v>
      </c>
      <c r="R43" s="334">
        <f t="shared" si="8"/>
        <v>0</v>
      </c>
      <c r="S43" s="335"/>
      <c r="T43" s="335"/>
      <c r="U43" s="335"/>
      <c r="V43" s="336">
        <f t="shared" si="3"/>
        <v>0</v>
      </c>
      <c r="W43" s="336">
        <f t="shared" si="9"/>
        <v>0</v>
      </c>
      <c r="X43" s="333"/>
      <c r="Y43" s="337">
        <f t="shared" si="10"/>
        <v>0</v>
      </c>
      <c r="Z43" s="338"/>
      <c r="AA43" s="339"/>
      <c r="AB43" s="340"/>
      <c r="AC43" s="339"/>
      <c r="AD43" s="341">
        <f t="shared" si="4"/>
        <v>0</v>
      </c>
    </row>
    <row r="44" spans="1:30" ht="20.149999999999999" customHeight="1" x14ac:dyDescent="0.35">
      <c r="A44" s="327">
        <f t="shared" si="11"/>
        <v>30</v>
      </c>
      <c r="B44" s="328" t="str">
        <f>IF(RESUMEN!B38="","",RESUMEN!B38)</f>
        <v/>
      </c>
      <c r="C44" s="329" t="str">
        <f>IF(RESUMEN!C38="","",RESUMEN!C38)</f>
        <v/>
      </c>
      <c r="D44" s="328" t="str">
        <f>IF(RESUMEN!D38="","",RESUMEN!D38)</f>
        <v/>
      </c>
      <c r="E44" s="330"/>
      <c r="F44" s="331">
        <f t="shared" si="5"/>
        <v>0</v>
      </c>
      <c r="G44" s="330"/>
      <c r="H44" s="330"/>
      <c r="I44" s="332">
        <f>IF(H44=$R$2,'SS-SMI'!$H$22,IF(H44=$S$2,'SS-SMI'!$I$22,IF(H44=$T$2,'SS-SMI'!$J$22,0)))</f>
        <v>0</v>
      </c>
      <c r="J44" s="332">
        <f t="shared" si="6"/>
        <v>0</v>
      </c>
      <c r="K44" s="332">
        <f t="shared" si="0"/>
        <v>0</v>
      </c>
      <c r="L44" s="333"/>
      <c r="M44" s="333"/>
      <c r="N44" s="333"/>
      <c r="O44" s="332">
        <f t="shared" si="1"/>
        <v>0</v>
      </c>
      <c r="P44" s="332">
        <f t="shared" si="2"/>
        <v>0</v>
      </c>
      <c r="Q44" s="332">
        <f t="shared" si="7"/>
        <v>0</v>
      </c>
      <c r="R44" s="334">
        <f t="shared" si="8"/>
        <v>0</v>
      </c>
      <c r="S44" s="335"/>
      <c r="T44" s="335"/>
      <c r="U44" s="335"/>
      <c r="V44" s="336">
        <f t="shared" si="3"/>
        <v>0</v>
      </c>
      <c r="W44" s="336">
        <f t="shared" si="9"/>
        <v>0</v>
      </c>
      <c r="X44" s="333"/>
      <c r="Y44" s="337">
        <f t="shared" si="10"/>
        <v>0</v>
      </c>
      <c r="Z44" s="338"/>
      <c r="AA44" s="339"/>
      <c r="AB44" s="340"/>
      <c r="AC44" s="339"/>
      <c r="AD44" s="341">
        <f t="shared" si="4"/>
        <v>0</v>
      </c>
    </row>
    <row r="45" spans="1:30" ht="20.149999999999999" customHeight="1" x14ac:dyDescent="0.35">
      <c r="A45" s="327">
        <f t="shared" si="11"/>
        <v>31</v>
      </c>
      <c r="B45" s="328" t="str">
        <f>IF(RESUMEN!B39="","",RESUMEN!B39)</f>
        <v/>
      </c>
      <c r="C45" s="329" t="str">
        <f>IF(RESUMEN!C39="","",RESUMEN!C39)</f>
        <v/>
      </c>
      <c r="D45" s="328" t="str">
        <f>IF(RESUMEN!D39="","",RESUMEN!D39)</f>
        <v/>
      </c>
      <c r="E45" s="330"/>
      <c r="F45" s="331">
        <f t="shared" si="5"/>
        <v>0</v>
      </c>
      <c r="G45" s="330"/>
      <c r="H45" s="330"/>
      <c r="I45" s="332">
        <f>IF(H45=$R$2,'SS-SMI'!$H$22,IF(H45=$S$2,'SS-SMI'!$I$22,IF(H45=$T$2,'SS-SMI'!$J$22,0)))</f>
        <v>0</v>
      </c>
      <c r="J45" s="332">
        <f t="shared" si="6"/>
        <v>0</v>
      </c>
      <c r="K45" s="332">
        <f t="shared" si="0"/>
        <v>0</v>
      </c>
      <c r="L45" s="333"/>
      <c r="M45" s="333"/>
      <c r="N45" s="333"/>
      <c r="O45" s="332">
        <f t="shared" si="1"/>
        <v>0</v>
      </c>
      <c r="P45" s="332">
        <f t="shared" si="2"/>
        <v>0</v>
      </c>
      <c r="Q45" s="332">
        <f t="shared" si="7"/>
        <v>0</v>
      </c>
      <c r="R45" s="334">
        <f t="shared" si="8"/>
        <v>0</v>
      </c>
      <c r="S45" s="335"/>
      <c r="T45" s="335"/>
      <c r="U45" s="335"/>
      <c r="V45" s="336">
        <f t="shared" si="3"/>
        <v>0</v>
      </c>
      <c r="W45" s="336">
        <f t="shared" si="9"/>
        <v>0</v>
      </c>
      <c r="X45" s="333"/>
      <c r="Y45" s="337">
        <f t="shared" si="10"/>
        <v>0</v>
      </c>
      <c r="Z45" s="338"/>
      <c r="AA45" s="339"/>
      <c r="AB45" s="340"/>
      <c r="AC45" s="339"/>
      <c r="AD45" s="341">
        <f t="shared" si="4"/>
        <v>0</v>
      </c>
    </row>
    <row r="46" spans="1:30" ht="20.149999999999999" customHeight="1" x14ac:dyDescent="0.35">
      <c r="A46" s="327">
        <f t="shared" si="11"/>
        <v>32</v>
      </c>
      <c r="B46" s="328" t="str">
        <f>IF(RESUMEN!B40="","",RESUMEN!B40)</f>
        <v/>
      </c>
      <c r="C46" s="329" t="str">
        <f>IF(RESUMEN!C40="","",RESUMEN!C40)</f>
        <v/>
      </c>
      <c r="D46" s="328" t="str">
        <f>IF(RESUMEN!D40="","",RESUMEN!D40)</f>
        <v/>
      </c>
      <c r="E46" s="330"/>
      <c r="F46" s="331">
        <f t="shared" si="5"/>
        <v>0</v>
      </c>
      <c r="G46" s="330"/>
      <c r="H46" s="330"/>
      <c r="I46" s="332">
        <f>IF(H46=$R$2,'SS-SMI'!$H$22,IF(H46=$S$2,'SS-SMI'!$I$22,IF(H46=$T$2,'SS-SMI'!$J$22,0)))</f>
        <v>0</v>
      </c>
      <c r="J46" s="332">
        <f t="shared" si="6"/>
        <v>0</v>
      </c>
      <c r="K46" s="332">
        <f t="shared" si="0"/>
        <v>0</v>
      </c>
      <c r="L46" s="333"/>
      <c r="M46" s="333"/>
      <c r="N46" s="333"/>
      <c r="O46" s="332">
        <f t="shared" si="1"/>
        <v>0</v>
      </c>
      <c r="P46" s="332">
        <f t="shared" si="2"/>
        <v>0</v>
      </c>
      <c r="Q46" s="332">
        <f t="shared" si="7"/>
        <v>0</v>
      </c>
      <c r="R46" s="334">
        <f t="shared" si="8"/>
        <v>0</v>
      </c>
      <c r="S46" s="335"/>
      <c r="T46" s="335"/>
      <c r="U46" s="335"/>
      <c r="V46" s="336">
        <f t="shared" si="3"/>
        <v>0</v>
      </c>
      <c r="W46" s="336">
        <f t="shared" si="9"/>
        <v>0</v>
      </c>
      <c r="X46" s="333"/>
      <c r="Y46" s="337">
        <f t="shared" si="10"/>
        <v>0</v>
      </c>
      <c r="Z46" s="338"/>
      <c r="AA46" s="339"/>
      <c r="AB46" s="340"/>
      <c r="AC46" s="339"/>
      <c r="AD46" s="341">
        <f t="shared" si="4"/>
        <v>0</v>
      </c>
    </row>
    <row r="47" spans="1:30" ht="20.149999999999999" customHeight="1" x14ac:dyDescent="0.35">
      <c r="A47" s="327">
        <f t="shared" si="11"/>
        <v>33</v>
      </c>
      <c r="B47" s="328" t="str">
        <f>IF(RESUMEN!B41="","",RESUMEN!B41)</f>
        <v/>
      </c>
      <c r="C47" s="329" t="str">
        <f>IF(RESUMEN!C41="","",RESUMEN!C41)</f>
        <v/>
      </c>
      <c r="D47" s="328" t="str">
        <f>IF(RESUMEN!D41="","",RESUMEN!D41)</f>
        <v/>
      </c>
      <c r="E47" s="330"/>
      <c r="F47" s="331">
        <f t="shared" si="5"/>
        <v>0</v>
      </c>
      <c r="G47" s="330"/>
      <c r="H47" s="330"/>
      <c r="I47" s="332">
        <f>IF(H47=$R$2,'SS-SMI'!$H$22,IF(H47=$S$2,'SS-SMI'!$I$22,IF(H47=$T$2,'SS-SMI'!$J$22,0)))</f>
        <v>0</v>
      </c>
      <c r="J47" s="332">
        <f t="shared" si="6"/>
        <v>0</v>
      </c>
      <c r="K47" s="332">
        <f t="shared" si="0"/>
        <v>0</v>
      </c>
      <c r="L47" s="333"/>
      <c r="M47" s="333"/>
      <c r="N47" s="333"/>
      <c r="O47" s="332">
        <f t="shared" ref="O47:O83" si="12">SUM(L47)</f>
        <v>0</v>
      </c>
      <c r="P47" s="332">
        <f t="shared" ref="P47:P83" si="13">SUM(O47-N47)</f>
        <v>0</v>
      </c>
      <c r="Q47" s="332">
        <f t="shared" si="7"/>
        <v>0</v>
      </c>
      <c r="R47" s="334">
        <f t="shared" si="8"/>
        <v>0</v>
      </c>
      <c r="S47" s="335"/>
      <c r="T47" s="335"/>
      <c r="U47" s="335"/>
      <c r="V47" s="336">
        <f t="shared" si="3"/>
        <v>0</v>
      </c>
      <c r="W47" s="336">
        <f t="shared" si="9"/>
        <v>0</v>
      </c>
      <c r="X47" s="333"/>
      <c r="Y47" s="337">
        <f t="shared" si="10"/>
        <v>0</v>
      </c>
      <c r="Z47" s="338"/>
      <c r="AA47" s="339"/>
      <c r="AB47" s="340"/>
      <c r="AC47" s="339"/>
      <c r="AD47" s="341">
        <f t="shared" ref="AD47:AD83" si="14">IF((Y47&gt;V47),0,(V47-Y47))</f>
        <v>0</v>
      </c>
    </row>
    <row r="48" spans="1:30" ht="20.149999999999999" customHeight="1" x14ac:dyDescent="0.35">
      <c r="A48" s="327">
        <f t="shared" si="11"/>
        <v>34</v>
      </c>
      <c r="B48" s="328" t="str">
        <f>IF(RESUMEN!B42="","",RESUMEN!B42)</f>
        <v/>
      </c>
      <c r="C48" s="329" t="str">
        <f>IF(RESUMEN!C42="","",RESUMEN!C42)</f>
        <v/>
      </c>
      <c r="D48" s="328" t="str">
        <f>IF(RESUMEN!D42="","",RESUMEN!D42)</f>
        <v/>
      </c>
      <c r="E48" s="330"/>
      <c r="F48" s="331">
        <f t="shared" si="5"/>
        <v>0</v>
      </c>
      <c r="G48" s="330"/>
      <c r="H48" s="330"/>
      <c r="I48" s="332">
        <f>IF(H48=$R$2,'SS-SMI'!$H$22,IF(H48=$S$2,'SS-SMI'!$I$22,IF(H48=$T$2,'SS-SMI'!$J$22,0)))</f>
        <v>0</v>
      </c>
      <c r="J48" s="332">
        <f t="shared" si="6"/>
        <v>0</v>
      </c>
      <c r="K48" s="332">
        <f t="shared" si="0"/>
        <v>0</v>
      </c>
      <c r="L48" s="333"/>
      <c r="M48" s="333"/>
      <c r="N48" s="333"/>
      <c r="O48" s="332">
        <f t="shared" si="12"/>
        <v>0</v>
      </c>
      <c r="P48" s="332">
        <f t="shared" si="13"/>
        <v>0</v>
      </c>
      <c r="Q48" s="332">
        <f t="shared" si="7"/>
        <v>0</v>
      </c>
      <c r="R48" s="334">
        <f t="shared" si="8"/>
        <v>0</v>
      </c>
      <c r="S48" s="335"/>
      <c r="T48" s="335"/>
      <c r="U48" s="335"/>
      <c r="V48" s="336">
        <f t="shared" si="3"/>
        <v>0</v>
      </c>
      <c r="W48" s="336">
        <f t="shared" si="9"/>
        <v>0</v>
      </c>
      <c r="X48" s="333"/>
      <c r="Y48" s="337">
        <f t="shared" si="10"/>
        <v>0</v>
      </c>
      <c r="Z48" s="338"/>
      <c r="AA48" s="339"/>
      <c r="AB48" s="340"/>
      <c r="AC48" s="339"/>
      <c r="AD48" s="341">
        <f t="shared" si="14"/>
        <v>0</v>
      </c>
    </row>
    <row r="49" spans="1:30" ht="20.149999999999999" customHeight="1" x14ac:dyDescent="0.35">
      <c r="A49" s="327">
        <f t="shared" si="11"/>
        <v>35</v>
      </c>
      <c r="B49" s="328" t="str">
        <f>IF(RESUMEN!B43="","",RESUMEN!B43)</f>
        <v/>
      </c>
      <c r="C49" s="329" t="str">
        <f>IF(RESUMEN!C43="","",RESUMEN!C43)</f>
        <v/>
      </c>
      <c r="D49" s="328" t="str">
        <f>IF(RESUMEN!D43="","",RESUMEN!D43)</f>
        <v/>
      </c>
      <c r="E49" s="330"/>
      <c r="F49" s="331">
        <f t="shared" si="5"/>
        <v>0</v>
      </c>
      <c r="G49" s="330"/>
      <c r="H49" s="330"/>
      <c r="I49" s="332">
        <f>IF(H49=$R$2,'SS-SMI'!$H$22,IF(H49=$S$2,'SS-SMI'!$I$22,IF(H49=$T$2,'SS-SMI'!$J$22,0)))</f>
        <v>0</v>
      </c>
      <c r="J49" s="332">
        <f t="shared" si="6"/>
        <v>0</v>
      </c>
      <c r="K49" s="332">
        <f t="shared" si="0"/>
        <v>0</v>
      </c>
      <c r="L49" s="333"/>
      <c r="M49" s="333"/>
      <c r="N49" s="333"/>
      <c r="O49" s="332">
        <f t="shared" si="12"/>
        <v>0</v>
      </c>
      <c r="P49" s="332">
        <f t="shared" si="13"/>
        <v>0</v>
      </c>
      <c r="Q49" s="332">
        <f t="shared" si="7"/>
        <v>0</v>
      </c>
      <c r="R49" s="334">
        <f t="shared" si="8"/>
        <v>0</v>
      </c>
      <c r="S49" s="335"/>
      <c r="T49" s="335"/>
      <c r="U49" s="335"/>
      <c r="V49" s="336">
        <f t="shared" si="3"/>
        <v>0</v>
      </c>
      <c r="W49" s="336">
        <f t="shared" si="9"/>
        <v>0</v>
      </c>
      <c r="X49" s="333"/>
      <c r="Y49" s="337">
        <f t="shared" si="10"/>
        <v>0</v>
      </c>
      <c r="Z49" s="338"/>
      <c r="AA49" s="339"/>
      <c r="AB49" s="340"/>
      <c r="AC49" s="339"/>
      <c r="AD49" s="341">
        <f t="shared" si="14"/>
        <v>0</v>
      </c>
    </row>
    <row r="50" spans="1:30" ht="20.149999999999999" customHeight="1" x14ac:dyDescent="0.35">
      <c r="A50" s="327">
        <f t="shared" si="11"/>
        <v>36</v>
      </c>
      <c r="B50" s="328" t="str">
        <f>IF(RESUMEN!B44="","",RESUMEN!B44)</f>
        <v/>
      </c>
      <c r="C50" s="329" t="str">
        <f>IF(RESUMEN!C44="","",RESUMEN!C44)</f>
        <v/>
      </c>
      <c r="D50" s="328" t="str">
        <f>IF(RESUMEN!D44="","",RESUMEN!D44)</f>
        <v/>
      </c>
      <c r="E50" s="330"/>
      <c r="F50" s="331">
        <f t="shared" si="5"/>
        <v>0</v>
      </c>
      <c r="G50" s="330"/>
      <c r="H50" s="330"/>
      <c r="I50" s="332">
        <f>IF(H50=$R$2,'SS-SMI'!$H$22,IF(H50=$S$2,'SS-SMI'!$I$22,IF(H50=$T$2,'SS-SMI'!$J$22,0)))</f>
        <v>0</v>
      </c>
      <c r="J50" s="332">
        <f t="shared" si="6"/>
        <v>0</v>
      </c>
      <c r="K50" s="332">
        <f t="shared" si="0"/>
        <v>0</v>
      </c>
      <c r="L50" s="333"/>
      <c r="M50" s="333"/>
      <c r="N50" s="333"/>
      <c r="O50" s="332">
        <f t="shared" si="12"/>
        <v>0</v>
      </c>
      <c r="P50" s="332">
        <f t="shared" si="13"/>
        <v>0</v>
      </c>
      <c r="Q50" s="332">
        <f t="shared" si="7"/>
        <v>0</v>
      </c>
      <c r="R50" s="334">
        <f t="shared" si="8"/>
        <v>0</v>
      </c>
      <c r="S50" s="335"/>
      <c r="T50" s="335"/>
      <c r="U50" s="335"/>
      <c r="V50" s="336">
        <f t="shared" si="3"/>
        <v>0</v>
      </c>
      <c r="W50" s="336">
        <f t="shared" si="9"/>
        <v>0</v>
      </c>
      <c r="X50" s="333"/>
      <c r="Y50" s="337">
        <f t="shared" si="10"/>
        <v>0</v>
      </c>
      <c r="Z50" s="338"/>
      <c r="AA50" s="339"/>
      <c r="AB50" s="340"/>
      <c r="AC50" s="339"/>
      <c r="AD50" s="341">
        <f t="shared" si="14"/>
        <v>0</v>
      </c>
    </row>
    <row r="51" spans="1:30" ht="20.149999999999999" customHeight="1" x14ac:dyDescent="0.35">
      <c r="A51" s="327">
        <f t="shared" si="11"/>
        <v>37</v>
      </c>
      <c r="B51" s="328" t="str">
        <f>IF(RESUMEN!B45="","",RESUMEN!B45)</f>
        <v/>
      </c>
      <c r="C51" s="329" t="str">
        <f>IF(RESUMEN!C45="","",RESUMEN!C45)</f>
        <v/>
      </c>
      <c r="D51" s="328" t="str">
        <f>IF(RESUMEN!D45="","",RESUMEN!D45)</f>
        <v/>
      </c>
      <c r="E51" s="330"/>
      <c r="F51" s="331">
        <f t="shared" si="5"/>
        <v>0</v>
      </c>
      <c r="G51" s="330"/>
      <c r="H51" s="330"/>
      <c r="I51" s="332">
        <f>IF(H51=$R$2,'SS-SMI'!$H$22,IF(H51=$S$2,'SS-SMI'!$I$22,IF(H51=$T$2,'SS-SMI'!$J$22,0)))</f>
        <v>0</v>
      </c>
      <c r="J51" s="332">
        <f t="shared" si="6"/>
        <v>0</v>
      </c>
      <c r="K51" s="332">
        <f t="shared" si="0"/>
        <v>0</v>
      </c>
      <c r="L51" s="333"/>
      <c r="M51" s="333"/>
      <c r="N51" s="333"/>
      <c r="O51" s="332">
        <f t="shared" si="12"/>
        <v>0</v>
      </c>
      <c r="P51" s="332">
        <f t="shared" si="13"/>
        <v>0</v>
      </c>
      <c r="Q51" s="332">
        <f t="shared" si="7"/>
        <v>0</v>
      </c>
      <c r="R51" s="334">
        <f t="shared" si="8"/>
        <v>0</v>
      </c>
      <c r="S51" s="335"/>
      <c r="T51" s="335"/>
      <c r="U51" s="335"/>
      <c r="V51" s="336">
        <f t="shared" si="3"/>
        <v>0</v>
      </c>
      <c r="W51" s="336">
        <f t="shared" si="9"/>
        <v>0</v>
      </c>
      <c r="X51" s="333"/>
      <c r="Y51" s="337">
        <f t="shared" si="10"/>
        <v>0</v>
      </c>
      <c r="Z51" s="338"/>
      <c r="AA51" s="339"/>
      <c r="AB51" s="340"/>
      <c r="AC51" s="339"/>
      <c r="AD51" s="341">
        <f t="shared" si="14"/>
        <v>0</v>
      </c>
    </row>
    <row r="52" spans="1:30" ht="20.149999999999999" customHeight="1" x14ac:dyDescent="0.35">
      <c r="A52" s="327">
        <f t="shared" si="11"/>
        <v>38</v>
      </c>
      <c r="B52" s="328" t="str">
        <f>IF(RESUMEN!B46="","",RESUMEN!B46)</f>
        <v/>
      </c>
      <c r="C52" s="329" t="str">
        <f>IF(RESUMEN!C46="","",RESUMEN!C46)</f>
        <v/>
      </c>
      <c r="D52" s="328" t="str">
        <f>IF(RESUMEN!D46="","",RESUMEN!D46)</f>
        <v/>
      </c>
      <c r="E52" s="330"/>
      <c r="F52" s="331">
        <f t="shared" si="5"/>
        <v>0</v>
      </c>
      <c r="G52" s="330"/>
      <c r="H52" s="330"/>
      <c r="I52" s="332">
        <f>IF(H52=$R$2,'SS-SMI'!$H$22,IF(H52=$S$2,'SS-SMI'!$I$22,IF(H52=$T$2,'SS-SMI'!$J$22,0)))</f>
        <v>0</v>
      </c>
      <c r="J52" s="332">
        <f t="shared" si="6"/>
        <v>0</v>
      </c>
      <c r="K52" s="332">
        <f t="shared" si="0"/>
        <v>0</v>
      </c>
      <c r="L52" s="333"/>
      <c r="M52" s="333"/>
      <c r="N52" s="333"/>
      <c r="O52" s="332">
        <f t="shared" si="12"/>
        <v>0</v>
      </c>
      <c r="P52" s="332">
        <f t="shared" si="13"/>
        <v>0</v>
      </c>
      <c r="Q52" s="332">
        <f t="shared" si="7"/>
        <v>0</v>
      </c>
      <c r="R52" s="334">
        <f t="shared" si="8"/>
        <v>0</v>
      </c>
      <c r="S52" s="335"/>
      <c r="T52" s="335"/>
      <c r="U52" s="335"/>
      <c r="V52" s="336">
        <f t="shared" si="3"/>
        <v>0</v>
      </c>
      <c r="W52" s="336">
        <f t="shared" si="9"/>
        <v>0</v>
      </c>
      <c r="X52" s="333"/>
      <c r="Y52" s="337">
        <f t="shared" si="10"/>
        <v>0</v>
      </c>
      <c r="Z52" s="338"/>
      <c r="AA52" s="339"/>
      <c r="AB52" s="340"/>
      <c r="AC52" s="339"/>
      <c r="AD52" s="341">
        <f t="shared" si="14"/>
        <v>0</v>
      </c>
    </row>
    <row r="53" spans="1:30" ht="20.149999999999999" customHeight="1" x14ac:dyDescent="0.35">
      <c r="A53" s="327">
        <f t="shared" si="11"/>
        <v>39</v>
      </c>
      <c r="B53" s="328" t="str">
        <f>IF(RESUMEN!B47="","",RESUMEN!B47)</f>
        <v/>
      </c>
      <c r="C53" s="329" t="str">
        <f>IF(RESUMEN!C47="","",RESUMEN!C47)</f>
        <v/>
      </c>
      <c r="D53" s="328" t="str">
        <f>IF(RESUMEN!D47="","",RESUMEN!D47)</f>
        <v/>
      </c>
      <c r="E53" s="330"/>
      <c r="F53" s="331">
        <f t="shared" si="5"/>
        <v>0</v>
      </c>
      <c r="G53" s="330"/>
      <c r="H53" s="330"/>
      <c r="I53" s="332">
        <f>IF(H53=$R$2,'SS-SMI'!$H$22,IF(H53=$S$2,'SS-SMI'!$I$22,IF(H53=$T$2,'SS-SMI'!$J$22,0)))</f>
        <v>0</v>
      </c>
      <c r="J53" s="332">
        <f t="shared" si="6"/>
        <v>0</v>
      </c>
      <c r="K53" s="332">
        <f t="shared" si="0"/>
        <v>0</v>
      </c>
      <c r="L53" s="333"/>
      <c r="M53" s="333"/>
      <c r="N53" s="333"/>
      <c r="O53" s="332">
        <f t="shared" si="12"/>
        <v>0</v>
      </c>
      <c r="P53" s="332">
        <f t="shared" si="13"/>
        <v>0</v>
      </c>
      <c r="Q53" s="332">
        <f t="shared" si="7"/>
        <v>0</v>
      </c>
      <c r="R53" s="334">
        <f t="shared" si="8"/>
        <v>0</v>
      </c>
      <c r="S53" s="335"/>
      <c r="T53" s="335"/>
      <c r="U53" s="335"/>
      <c r="V53" s="336">
        <f t="shared" si="3"/>
        <v>0</v>
      </c>
      <c r="W53" s="336">
        <f t="shared" si="9"/>
        <v>0</v>
      </c>
      <c r="X53" s="333"/>
      <c r="Y53" s="337">
        <f t="shared" si="10"/>
        <v>0</v>
      </c>
      <c r="Z53" s="338"/>
      <c r="AA53" s="339"/>
      <c r="AB53" s="340"/>
      <c r="AC53" s="339"/>
      <c r="AD53" s="341">
        <f t="shared" si="14"/>
        <v>0</v>
      </c>
    </row>
    <row r="54" spans="1:30" ht="20.149999999999999" customHeight="1" x14ac:dyDescent="0.35">
      <c r="A54" s="327">
        <f t="shared" si="11"/>
        <v>40</v>
      </c>
      <c r="B54" s="328" t="str">
        <f>IF(RESUMEN!B48="","",RESUMEN!B48)</f>
        <v/>
      </c>
      <c r="C54" s="329" t="str">
        <f>IF(RESUMEN!C48="","",RESUMEN!C48)</f>
        <v/>
      </c>
      <c r="D54" s="328" t="str">
        <f>IF(RESUMEN!D48="","",RESUMEN!D48)</f>
        <v/>
      </c>
      <c r="E54" s="330"/>
      <c r="F54" s="331">
        <f t="shared" si="5"/>
        <v>0</v>
      </c>
      <c r="G54" s="330"/>
      <c r="H54" s="330"/>
      <c r="I54" s="332">
        <f>IF(H54=$R$2,'SS-SMI'!$H$22,IF(H54=$S$2,'SS-SMI'!$I$22,IF(H54=$T$2,'SS-SMI'!$J$22,0)))</f>
        <v>0</v>
      </c>
      <c r="J54" s="332">
        <f t="shared" si="6"/>
        <v>0</v>
      </c>
      <c r="K54" s="332">
        <f t="shared" si="0"/>
        <v>0</v>
      </c>
      <c r="L54" s="333"/>
      <c r="M54" s="333"/>
      <c r="N54" s="333"/>
      <c r="O54" s="332">
        <f t="shared" si="12"/>
        <v>0</v>
      </c>
      <c r="P54" s="332">
        <f t="shared" si="13"/>
        <v>0</v>
      </c>
      <c r="Q54" s="332">
        <f t="shared" si="7"/>
        <v>0</v>
      </c>
      <c r="R54" s="334">
        <f t="shared" si="8"/>
        <v>0</v>
      </c>
      <c r="S54" s="335"/>
      <c r="T54" s="335"/>
      <c r="U54" s="335"/>
      <c r="V54" s="336">
        <f t="shared" si="3"/>
        <v>0</v>
      </c>
      <c r="W54" s="336">
        <f t="shared" si="9"/>
        <v>0</v>
      </c>
      <c r="X54" s="333"/>
      <c r="Y54" s="337">
        <f t="shared" si="10"/>
        <v>0</v>
      </c>
      <c r="Z54" s="338"/>
      <c r="AA54" s="339"/>
      <c r="AB54" s="340"/>
      <c r="AC54" s="339"/>
      <c r="AD54" s="341">
        <f t="shared" si="14"/>
        <v>0</v>
      </c>
    </row>
    <row r="55" spans="1:30" ht="20.149999999999999" customHeight="1" x14ac:dyDescent="0.35">
      <c r="A55" s="327">
        <f t="shared" si="11"/>
        <v>41</v>
      </c>
      <c r="B55" s="328" t="str">
        <f>IF(RESUMEN!B49="","",RESUMEN!B49)</f>
        <v/>
      </c>
      <c r="C55" s="329" t="str">
        <f>IF(RESUMEN!C49="","",RESUMEN!C49)</f>
        <v/>
      </c>
      <c r="D55" s="328" t="str">
        <f>IF(RESUMEN!D49="","",RESUMEN!D49)</f>
        <v/>
      </c>
      <c r="E55" s="330"/>
      <c r="F55" s="331">
        <f t="shared" ref="F55:F82" si="15">IF(G55&gt;E55, "error",E55-G55)</f>
        <v>0</v>
      </c>
      <c r="G55" s="330"/>
      <c r="H55" s="330"/>
      <c r="I55" s="332">
        <f>IF(H55=$R$2,'SS-SMI'!$H$22,IF(H55=$S$2,'SS-SMI'!$I$22,IF(H55=$T$2,'SS-SMI'!$J$22,0)))</f>
        <v>0</v>
      </c>
      <c r="J55" s="332">
        <f t="shared" ref="J55:J82" si="16">SUM(I55*E55)</f>
        <v>0</v>
      </c>
      <c r="K55" s="332">
        <f t="shared" ref="K55:K82" si="17">SUM(J55*14/12)</f>
        <v>0</v>
      </c>
      <c r="L55" s="333"/>
      <c r="M55" s="333"/>
      <c r="N55" s="333"/>
      <c r="O55" s="332">
        <f t="shared" ref="O55:O82" si="18">SUM(L55)</f>
        <v>0</v>
      </c>
      <c r="P55" s="332">
        <f t="shared" ref="P55:P82" si="19">SUM(O55-N55)</f>
        <v>0</v>
      </c>
      <c r="Q55" s="332">
        <f t="shared" ref="Q55:Q82" si="20">IF(E55="",0,IF(H55=$R$2,$R$10*F55/E55,IF(H55=$S$2,$S$10*F55/E55,IF(H55=$T$2,$T$10*F55/E55,0))))</f>
        <v>0</v>
      </c>
      <c r="R55" s="334">
        <f t="shared" ref="R55:R82" si="21">IF(E55="",0,IF(H55=$R$2,$R$10*G55/E55,IF(H55=$S$2,$S$10*G55/E55,IF(H55=$T$2,$T$10*G55/E55,0))))</f>
        <v>0</v>
      </c>
      <c r="S55" s="335"/>
      <c r="T55" s="335"/>
      <c r="U55" s="335"/>
      <c r="V55" s="336">
        <f t="shared" ref="V55:V82" si="22">SUM(O55+Q55+R55-S55-T55)</f>
        <v>0</v>
      </c>
      <c r="W55" s="336">
        <f t="shared" ref="W55:W82" si="23">P55+Q55+R55-S55-T55</f>
        <v>0</v>
      </c>
      <c r="X55" s="333"/>
      <c r="Y55" s="337">
        <f t="shared" ref="Y55:Y82" si="24">IF(X55&lt;&gt;0,SUM((P55-S55-T55+R55+Q55)+X55),W55)</f>
        <v>0</v>
      </c>
      <c r="Z55" s="338"/>
      <c r="AA55" s="339"/>
      <c r="AB55" s="340"/>
      <c r="AC55" s="339"/>
      <c r="AD55" s="341">
        <f t="shared" ref="AD55:AD82" si="25">IF((Y55&gt;V55),0,(V55-Y55))</f>
        <v>0</v>
      </c>
    </row>
    <row r="56" spans="1:30" ht="20.149999999999999" customHeight="1" x14ac:dyDescent="0.35">
      <c r="A56" s="327">
        <f t="shared" si="11"/>
        <v>42</v>
      </c>
      <c r="B56" s="328" t="str">
        <f>IF(RESUMEN!B50="","",RESUMEN!B50)</f>
        <v/>
      </c>
      <c r="C56" s="329" t="str">
        <f>IF(RESUMEN!C50="","",RESUMEN!C50)</f>
        <v/>
      </c>
      <c r="D56" s="328" t="str">
        <f>IF(RESUMEN!D50="","",RESUMEN!D50)</f>
        <v/>
      </c>
      <c r="E56" s="330"/>
      <c r="F56" s="331">
        <f t="shared" si="15"/>
        <v>0</v>
      </c>
      <c r="G56" s="330"/>
      <c r="H56" s="330"/>
      <c r="I56" s="332">
        <f>IF(H56=$R$2,'SS-SMI'!$H$22,IF(H56=$S$2,'SS-SMI'!$I$22,IF(H56=$T$2,'SS-SMI'!$J$22,0)))</f>
        <v>0</v>
      </c>
      <c r="J56" s="332">
        <f t="shared" si="16"/>
        <v>0</v>
      </c>
      <c r="K56" s="332">
        <f t="shared" si="17"/>
        <v>0</v>
      </c>
      <c r="L56" s="333"/>
      <c r="M56" s="333"/>
      <c r="N56" s="333"/>
      <c r="O56" s="332">
        <f t="shared" si="18"/>
        <v>0</v>
      </c>
      <c r="P56" s="332">
        <f t="shared" si="19"/>
        <v>0</v>
      </c>
      <c r="Q56" s="332">
        <f t="shared" si="20"/>
        <v>0</v>
      </c>
      <c r="R56" s="334">
        <f t="shared" si="21"/>
        <v>0</v>
      </c>
      <c r="S56" s="335"/>
      <c r="T56" s="335"/>
      <c r="U56" s="335"/>
      <c r="V56" s="336">
        <f t="shared" si="22"/>
        <v>0</v>
      </c>
      <c r="W56" s="336">
        <f t="shared" si="23"/>
        <v>0</v>
      </c>
      <c r="X56" s="333"/>
      <c r="Y56" s="337">
        <f t="shared" si="24"/>
        <v>0</v>
      </c>
      <c r="Z56" s="338"/>
      <c r="AA56" s="339"/>
      <c r="AB56" s="340"/>
      <c r="AC56" s="339"/>
      <c r="AD56" s="341">
        <f t="shared" si="25"/>
        <v>0</v>
      </c>
    </row>
    <row r="57" spans="1:30" ht="20.149999999999999" customHeight="1" x14ac:dyDescent="0.35">
      <c r="A57" s="327">
        <f t="shared" si="11"/>
        <v>43</v>
      </c>
      <c r="B57" s="328" t="str">
        <f>IF(RESUMEN!B51="","",RESUMEN!B51)</f>
        <v/>
      </c>
      <c r="C57" s="329" t="str">
        <f>IF(RESUMEN!C51="","",RESUMEN!C51)</f>
        <v/>
      </c>
      <c r="D57" s="328" t="str">
        <f>IF(RESUMEN!D51="","",RESUMEN!D51)</f>
        <v/>
      </c>
      <c r="E57" s="330"/>
      <c r="F57" s="331">
        <f t="shared" si="15"/>
        <v>0</v>
      </c>
      <c r="G57" s="330"/>
      <c r="H57" s="330"/>
      <c r="I57" s="332">
        <f>IF(H57=$R$2,'SS-SMI'!$H$22,IF(H57=$S$2,'SS-SMI'!$I$22,IF(H57=$T$2,'SS-SMI'!$J$22,0)))</f>
        <v>0</v>
      </c>
      <c r="J57" s="332">
        <f t="shared" si="16"/>
        <v>0</v>
      </c>
      <c r="K57" s="332">
        <f t="shared" si="17"/>
        <v>0</v>
      </c>
      <c r="L57" s="333"/>
      <c r="M57" s="333"/>
      <c r="N57" s="333"/>
      <c r="O57" s="332">
        <f t="shared" si="18"/>
        <v>0</v>
      </c>
      <c r="P57" s="332">
        <f t="shared" si="19"/>
        <v>0</v>
      </c>
      <c r="Q57" s="332">
        <f t="shared" si="20"/>
        <v>0</v>
      </c>
      <c r="R57" s="334">
        <f t="shared" si="21"/>
        <v>0</v>
      </c>
      <c r="S57" s="335"/>
      <c r="T57" s="335"/>
      <c r="U57" s="335"/>
      <c r="V57" s="336">
        <f t="shared" si="22"/>
        <v>0</v>
      </c>
      <c r="W57" s="336">
        <f t="shared" si="23"/>
        <v>0</v>
      </c>
      <c r="X57" s="333"/>
      <c r="Y57" s="337">
        <f t="shared" si="24"/>
        <v>0</v>
      </c>
      <c r="Z57" s="338"/>
      <c r="AA57" s="339"/>
      <c r="AB57" s="340"/>
      <c r="AC57" s="339"/>
      <c r="AD57" s="341">
        <f t="shared" si="25"/>
        <v>0</v>
      </c>
    </row>
    <row r="58" spans="1:30" ht="20.149999999999999" customHeight="1" x14ac:dyDescent="0.35">
      <c r="A58" s="327">
        <f t="shared" si="11"/>
        <v>44</v>
      </c>
      <c r="B58" s="328" t="str">
        <f>IF(RESUMEN!B52="","",RESUMEN!B52)</f>
        <v/>
      </c>
      <c r="C58" s="329" t="str">
        <f>IF(RESUMEN!C52="","",RESUMEN!C52)</f>
        <v/>
      </c>
      <c r="D58" s="328" t="str">
        <f>IF(RESUMEN!D52="","",RESUMEN!D52)</f>
        <v/>
      </c>
      <c r="E58" s="330"/>
      <c r="F58" s="331">
        <f t="shared" si="15"/>
        <v>0</v>
      </c>
      <c r="G58" s="330"/>
      <c r="H58" s="330"/>
      <c r="I58" s="332">
        <f>IF(H58=$R$2,'SS-SMI'!$H$22,IF(H58=$S$2,'SS-SMI'!$I$22,IF(H58=$T$2,'SS-SMI'!$J$22,0)))</f>
        <v>0</v>
      </c>
      <c r="J58" s="332">
        <f t="shared" si="16"/>
        <v>0</v>
      </c>
      <c r="K58" s="332">
        <f t="shared" si="17"/>
        <v>0</v>
      </c>
      <c r="L58" s="333"/>
      <c r="M58" s="333"/>
      <c r="N58" s="333"/>
      <c r="O58" s="332">
        <f t="shared" si="18"/>
        <v>0</v>
      </c>
      <c r="P58" s="332">
        <f t="shared" si="19"/>
        <v>0</v>
      </c>
      <c r="Q58" s="332">
        <f t="shared" si="20"/>
        <v>0</v>
      </c>
      <c r="R58" s="334">
        <f t="shared" si="21"/>
        <v>0</v>
      </c>
      <c r="S58" s="335"/>
      <c r="T58" s="335"/>
      <c r="U58" s="335"/>
      <c r="V58" s="336">
        <f t="shared" si="22"/>
        <v>0</v>
      </c>
      <c r="W58" s="336">
        <f t="shared" si="23"/>
        <v>0</v>
      </c>
      <c r="X58" s="333"/>
      <c r="Y58" s="337">
        <f t="shared" si="24"/>
        <v>0</v>
      </c>
      <c r="Z58" s="338"/>
      <c r="AA58" s="339"/>
      <c r="AB58" s="340"/>
      <c r="AC58" s="339"/>
      <c r="AD58" s="341">
        <f t="shared" si="25"/>
        <v>0</v>
      </c>
    </row>
    <row r="59" spans="1:30" ht="20.149999999999999" customHeight="1" x14ac:dyDescent="0.35">
      <c r="A59" s="327">
        <f t="shared" si="11"/>
        <v>45</v>
      </c>
      <c r="B59" s="328" t="str">
        <f>IF(RESUMEN!B53="","",RESUMEN!B53)</f>
        <v/>
      </c>
      <c r="C59" s="329" t="str">
        <f>IF(RESUMEN!C53="","",RESUMEN!C53)</f>
        <v/>
      </c>
      <c r="D59" s="328" t="str">
        <f>IF(RESUMEN!D53="","",RESUMEN!D53)</f>
        <v/>
      </c>
      <c r="E59" s="330"/>
      <c r="F59" s="331">
        <f t="shared" si="15"/>
        <v>0</v>
      </c>
      <c r="G59" s="330"/>
      <c r="H59" s="330"/>
      <c r="I59" s="332">
        <f>IF(H59=$R$2,'SS-SMI'!$H$22,IF(H59=$S$2,'SS-SMI'!$I$22,IF(H59=$T$2,'SS-SMI'!$J$22,0)))</f>
        <v>0</v>
      </c>
      <c r="J59" s="332">
        <f t="shared" si="16"/>
        <v>0</v>
      </c>
      <c r="K59" s="332">
        <f t="shared" si="17"/>
        <v>0</v>
      </c>
      <c r="L59" s="333"/>
      <c r="M59" s="333"/>
      <c r="N59" s="333"/>
      <c r="O59" s="332">
        <f t="shared" si="18"/>
        <v>0</v>
      </c>
      <c r="P59" s="332">
        <f t="shared" si="19"/>
        <v>0</v>
      </c>
      <c r="Q59" s="332">
        <f t="shared" si="20"/>
        <v>0</v>
      </c>
      <c r="R59" s="334">
        <f t="shared" si="21"/>
        <v>0</v>
      </c>
      <c r="S59" s="335"/>
      <c r="T59" s="335"/>
      <c r="U59" s="335"/>
      <c r="V59" s="336">
        <f t="shared" si="22"/>
        <v>0</v>
      </c>
      <c r="W59" s="336">
        <f t="shared" si="23"/>
        <v>0</v>
      </c>
      <c r="X59" s="333"/>
      <c r="Y59" s="337">
        <f t="shared" si="24"/>
        <v>0</v>
      </c>
      <c r="Z59" s="338"/>
      <c r="AA59" s="339"/>
      <c r="AB59" s="340"/>
      <c r="AC59" s="339"/>
      <c r="AD59" s="341">
        <f t="shared" si="25"/>
        <v>0</v>
      </c>
    </row>
    <row r="60" spans="1:30" ht="20.149999999999999" customHeight="1" x14ac:dyDescent="0.35">
      <c r="A60" s="327">
        <f t="shared" si="11"/>
        <v>46</v>
      </c>
      <c r="B60" s="328" t="str">
        <f>IF(RESUMEN!B54="","",RESUMEN!B54)</f>
        <v/>
      </c>
      <c r="C60" s="329" t="str">
        <f>IF(RESUMEN!C54="","",RESUMEN!C54)</f>
        <v/>
      </c>
      <c r="D60" s="328" t="str">
        <f>IF(RESUMEN!D54="","",RESUMEN!D54)</f>
        <v/>
      </c>
      <c r="E60" s="330"/>
      <c r="F60" s="331">
        <f t="shared" si="15"/>
        <v>0</v>
      </c>
      <c r="G60" s="330"/>
      <c r="H60" s="330"/>
      <c r="I60" s="332">
        <f>IF(H60=$R$2,'SS-SMI'!$H$22,IF(H60=$S$2,'SS-SMI'!$I$22,IF(H60=$T$2,'SS-SMI'!$J$22,0)))</f>
        <v>0</v>
      </c>
      <c r="J60" s="332">
        <f t="shared" si="16"/>
        <v>0</v>
      </c>
      <c r="K60" s="332">
        <f t="shared" si="17"/>
        <v>0</v>
      </c>
      <c r="L60" s="333"/>
      <c r="M60" s="333"/>
      <c r="N60" s="333"/>
      <c r="O60" s="332">
        <f t="shared" si="18"/>
        <v>0</v>
      </c>
      <c r="P60" s="332">
        <f t="shared" si="19"/>
        <v>0</v>
      </c>
      <c r="Q60" s="332">
        <f t="shared" si="20"/>
        <v>0</v>
      </c>
      <c r="R60" s="334">
        <f t="shared" si="21"/>
        <v>0</v>
      </c>
      <c r="S60" s="335"/>
      <c r="T60" s="335"/>
      <c r="U60" s="335"/>
      <c r="V60" s="336">
        <f t="shared" si="22"/>
        <v>0</v>
      </c>
      <c r="W60" s="336">
        <f t="shared" si="23"/>
        <v>0</v>
      </c>
      <c r="X60" s="333"/>
      <c r="Y60" s="337">
        <f t="shared" si="24"/>
        <v>0</v>
      </c>
      <c r="Z60" s="338"/>
      <c r="AA60" s="339"/>
      <c r="AB60" s="340"/>
      <c r="AC60" s="339"/>
      <c r="AD60" s="341">
        <f t="shared" si="25"/>
        <v>0</v>
      </c>
    </row>
    <row r="61" spans="1:30" ht="20.149999999999999" customHeight="1" x14ac:dyDescent="0.35">
      <c r="A61" s="327">
        <f t="shared" si="11"/>
        <v>47</v>
      </c>
      <c r="B61" s="328" t="str">
        <f>IF(RESUMEN!B55="","",RESUMEN!B55)</f>
        <v/>
      </c>
      <c r="C61" s="329" t="str">
        <f>IF(RESUMEN!C55="","",RESUMEN!C55)</f>
        <v/>
      </c>
      <c r="D61" s="328" t="str">
        <f>IF(RESUMEN!D55="","",RESUMEN!D55)</f>
        <v/>
      </c>
      <c r="E61" s="330"/>
      <c r="F61" s="331">
        <f t="shared" si="15"/>
        <v>0</v>
      </c>
      <c r="G61" s="330"/>
      <c r="H61" s="330"/>
      <c r="I61" s="332">
        <f>IF(H61=$R$2,'SS-SMI'!$H$22,IF(H61=$S$2,'SS-SMI'!$I$22,IF(H61=$T$2,'SS-SMI'!$J$22,0)))</f>
        <v>0</v>
      </c>
      <c r="J61" s="332">
        <f t="shared" si="16"/>
        <v>0</v>
      </c>
      <c r="K61" s="332">
        <f t="shared" si="17"/>
        <v>0</v>
      </c>
      <c r="L61" s="333"/>
      <c r="M61" s="333"/>
      <c r="N61" s="333"/>
      <c r="O61" s="332">
        <f t="shared" si="18"/>
        <v>0</v>
      </c>
      <c r="P61" s="332">
        <f t="shared" si="19"/>
        <v>0</v>
      </c>
      <c r="Q61" s="332">
        <f t="shared" si="20"/>
        <v>0</v>
      </c>
      <c r="R61" s="334">
        <f t="shared" si="21"/>
        <v>0</v>
      </c>
      <c r="S61" s="335"/>
      <c r="T61" s="335"/>
      <c r="U61" s="335"/>
      <c r="V61" s="336">
        <f t="shared" si="22"/>
        <v>0</v>
      </c>
      <c r="W61" s="336">
        <f t="shared" si="23"/>
        <v>0</v>
      </c>
      <c r="X61" s="333"/>
      <c r="Y61" s="337">
        <f t="shared" si="24"/>
        <v>0</v>
      </c>
      <c r="Z61" s="338"/>
      <c r="AA61" s="339"/>
      <c r="AB61" s="340"/>
      <c r="AC61" s="339"/>
      <c r="AD61" s="341">
        <f t="shared" si="25"/>
        <v>0</v>
      </c>
    </row>
    <row r="62" spans="1:30" ht="20.149999999999999" customHeight="1" x14ac:dyDescent="0.35">
      <c r="A62" s="327">
        <f t="shared" si="11"/>
        <v>48</v>
      </c>
      <c r="B62" s="328" t="str">
        <f>IF(RESUMEN!B56="","",RESUMEN!B56)</f>
        <v/>
      </c>
      <c r="C62" s="329" t="str">
        <f>IF(RESUMEN!C56="","",RESUMEN!C56)</f>
        <v/>
      </c>
      <c r="D62" s="328" t="str">
        <f>IF(RESUMEN!D56="","",RESUMEN!D56)</f>
        <v/>
      </c>
      <c r="E62" s="330"/>
      <c r="F62" s="331">
        <f t="shared" si="15"/>
        <v>0</v>
      </c>
      <c r="G62" s="330"/>
      <c r="H62" s="330"/>
      <c r="I62" s="332">
        <f>IF(H62=$R$2,'SS-SMI'!$H$22,IF(H62=$S$2,'SS-SMI'!$I$22,IF(H62=$T$2,'SS-SMI'!$J$22,0)))</f>
        <v>0</v>
      </c>
      <c r="J62" s="332">
        <f t="shared" si="16"/>
        <v>0</v>
      </c>
      <c r="K62" s="332">
        <f t="shared" si="17"/>
        <v>0</v>
      </c>
      <c r="L62" s="333"/>
      <c r="M62" s="333"/>
      <c r="N62" s="333"/>
      <c r="O62" s="332">
        <f t="shared" si="18"/>
        <v>0</v>
      </c>
      <c r="P62" s="332">
        <f t="shared" si="19"/>
        <v>0</v>
      </c>
      <c r="Q62" s="332">
        <f t="shared" si="20"/>
        <v>0</v>
      </c>
      <c r="R62" s="334">
        <f t="shared" si="21"/>
        <v>0</v>
      </c>
      <c r="S62" s="335"/>
      <c r="T62" s="335"/>
      <c r="U62" s="335"/>
      <c r="V62" s="336">
        <f t="shared" si="22"/>
        <v>0</v>
      </c>
      <c r="W62" s="336">
        <f t="shared" si="23"/>
        <v>0</v>
      </c>
      <c r="X62" s="333"/>
      <c r="Y62" s="337">
        <f t="shared" si="24"/>
        <v>0</v>
      </c>
      <c r="Z62" s="338"/>
      <c r="AA62" s="339"/>
      <c r="AB62" s="340"/>
      <c r="AC62" s="339"/>
      <c r="AD62" s="341">
        <f t="shared" si="25"/>
        <v>0</v>
      </c>
    </row>
    <row r="63" spans="1:30" ht="20.149999999999999" customHeight="1" x14ac:dyDescent="0.35">
      <c r="A63" s="327">
        <f t="shared" si="11"/>
        <v>49</v>
      </c>
      <c r="B63" s="328" t="str">
        <f>IF(RESUMEN!B57="","",RESUMEN!B57)</f>
        <v/>
      </c>
      <c r="C63" s="329" t="str">
        <f>IF(RESUMEN!C57="","",RESUMEN!C57)</f>
        <v/>
      </c>
      <c r="D63" s="328" t="str">
        <f>IF(RESUMEN!D57="","",RESUMEN!D57)</f>
        <v/>
      </c>
      <c r="E63" s="330"/>
      <c r="F63" s="331">
        <f t="shared" si="15"/>
        <v>0</v>
      </c>
      <c r="G63" s="330"/>
      <c r="H63" s="330"/>
      <c r="I63" s="332">
        <f>IF(H63=$R$2,'SS-SMI'!$H$22,IF(H63=$S$2,'SS-SMI'!$I$22,IF(H63=$T$2,'SS-SMI'!$J$22,0)))</f>
        <v>0</v>
      </c>
      <c r="J63" s="332">
        <f t="shared" si="16"/>
        <v>0</v>
      </c>
      <c r="K63" s="332">
        <f t="shared" si="17"/>
        <v>0</v>
      </c>
      <c r="L63" s="333"/>
      <c r="M63" s="333"/>
      <c r="N63" s="333"/>
      <c r="O63" s="332">
        <f t="shared" si="18"/>
        <v>0</v>
      </c>
      <c r="P63" s="332">
        <f t="shared" si="19"/>
        <v>0</v>
      </c>
      <c r="Q63" s="332">
        <f t="shared" si="20"/>
        <v>0</v>
      </c>
      <c r="R63" s="334">
        <f t="shared" si="21"/>
        <v>0</v>
      </c>
      <c r="S63" s="335"/>
      <c r="T63" s="335"/>
      <c r="U63" s="335"/>
      <c r="V63" s="336">
        <f t="shared" si="22"/>
        <v>0</v>
      </c>
      <c r="W63" s="336">
        <f t="shared" si="23"/>
        <v>0</v>
      </c>
      <c r="X63" s="333"/>
      <c r="Y63" s="337">
        <f t="shared" si="24"/>
        <v>0</v>
      </c>
      <c r="Z63" s="338"/>
      <c r="AA63" s="339"/>
      <c r="AB63" s="340"/>
      <c r="AC63" s="339"/>
      <c r="AD63" s="341">
        <f t="shared" si="25"/>
        <v>0</v>
      </c>
    </row>
    <row r="64" spans="1:30" ht="20.149999999999999" customHeight="1" x14ac:dyDescent="0.35">
      <c r="A64" s="327">
        <f t="shared" si="11"/>
        <v>50</v>
      </c>
      <c r="B64" s="328" t="str">
        <f>IF(RESUMEN!B58="","",RESUMEN!B58)</f>
        <v/>
      </c>
      <c r="C64" s="329" t="str">
        <f>IF(RESUMEN!C58="","",RESUMEN!C58)</f>
        <v/>
      </c>
      <c r="D64" s="328" t="str">
        <f>IF(RESUMEN!D58="","",RESUMEN!D58)</f>
        <v/>
      </c>
      <c r="E64" s="330"/>
      <c r="F64" s="331">
        <f t="shared" si="15"/>
        <v>0</v>
      </c>
      <c r="G64" s="330"/>
      <c r="H64" s="330"/>
      <c r="I64" s="332">
        <f>IF(H64=$R$2,'SS-SMI'!$H$22,IF(H64=$S$2,'SS-SMI'!$I$22,IF(H64=$T$2,'SS-SMI'!$J$22,0)))</f>
        <v>0</v>
      </c>
      <c r="J64" s="332">
        <f t="shared" si="16"/>
        <v>0</v>
      </c>
      <c r="K64" s="332">
        <f t="shared" si="17"/>
        <v>0</v>
      </c>
      <c r="L64" s="333"/>
      <c r="M64" s="333"/>
      <c r="N64" s="333"/>
      <c r="O64" s="332">
        <f t="shared" si="18"/>
        <v>0</v>
      </c>
      <c r="P64" s="332">
        <f t="shared" si="19"/>
        <v>0</v>
      </c>
      <c r="Q64" s="332">
        <f t="shared" si="20"/>
        <v>0</v>
      </c>
      <c r="R64" s="334">
        <f t="shared" si="21"/>
        <v>0</v>
      </c>
      <c r="S64" s="335"/>
      <c r="T64" s="335"/>
      <c r="U64" s="335"/>
      <c r="V64" s="336">
        <f t="shared" si="22"/>
        <v>0</v>
      </c>
      <c r="W64" s="336">
        <f t="shared" si="23"/>
        <v>0</v>
      </c>
      <c r="X64" s="333"/>
      <c r="Y64" s="337">
        <f t="shared" si="24"/>
        <v>0</v>
      </c>
      <c r="Z64" s="338"/>
      <c r="AA64" s="339"/>
      <c r="AB64" s="340"/>
      <c r="AC64" s="339"/>
      <c r="AD64" s="341">
        <f t="shared" si="25"/>
        <v>0</v>
      </c>
    </row>
    <row r="65" spans="1:30" ht="20.149999999999999" customHeight="1" x14ac:dyDescent="0.35">
      <c r="A65" s="327">
        <f t="shared" si="11"/>
        <v>51</v>
      </c>
      <c r="B65" s="328" t="str">
        <f>IF(RESUMEN!B59="","",RESUMEN!B59)</f>
        <v/>
      </c>
      <c r="C65" s="329" t="str">
        <f>IF(RESUMEN!C59="","",RESUMEN!C59)</f>
        <v/>
      </c>
      <c r="D65" s="328" t="str">
        <f>IF(RESUMEN!D59="","",RESUMEN!D59)</f>
        <v/>
      </c>
      <c r="E65" s="330"/>
      <c r="F65" s="331">
        <f t="shared" si="15"/>
        <v>0</v>
      </c>
      <c r="G65" s="330"/>
      <c r="H65" s="330"/>
      <c r="I65" s="332">
        <f>IF(H65=$R$2,'SS-SMI'!$H$22,IF(H65=$S$2,'SS-SMI'!$I$22,IF(H65=$T$2,'SS-SMI'!$J$22,0)))</f>
        <v>0</v>
      </c>
      <c r="J65" s="332">
        <f t="shared" si="16"/>
        <v>0</v>
      </c>
      <c r="K65" s="332">
        <f t="shared" si="17"/>
        <v>0</v>
      </c>
      <c r="L65" s="333"/>
      <c r="M65" s="333"/>
      <c r="N65" s="333"/>
      <c r="O65" s="332">
        <f t="shared" si="18"/>
        <v>0</v>
      </c>
      <c r="P65" s="332">
        <f t="shared" si="19"/>
        <v>0</v>
      </c>
      <c r="Q65" s="332">
        <f t="shared" si="20"/>
        <v>0</v>
      </c>
      <c r="R65" s="334">
        <f t="shared" si="21"/>
        <v>0</v>
      </c>
      <c r="S65" s="335"/>
      <c r="T65" s="335"/>
      <c r="U65" s="335"/>
      <c r="V65" s="336">
        <f t="shared" si="22"/>
        <v>0</v>
      </c>
      <c r="W65" s="336">
        <f t="shared" si="23"/>
        <v>0</v>
      </c>
      <c r="X65" s="333"/>
      <c r="Y65" s="337">
        <f t="shared" si="24"/>
        <v>0</v>
      </c>
      <c r="Z65" s="338"/>
      <c r="AA65" s="339"/>
      <c r="AB65" s="340"/>
      <c r="AC65" s="339"/>
      <c r="AD65" s="341">
        <f t="shared" si="25"/>
        <v>0</v>
      </c>
    </row>
    <row r="66" spans="1:30" ht="20.149999999999999" customHeight="1" x14ac:dyDescent="0.35">
      <c r="A66" s="327">
        <f t="shared" si="11"/>
        <v>52</v>
      </c>
      <c r="B66" s="328" t="str">
        <f>IF(RESUMEN!B60="","",RESUMEN!B60)</f>
        <v/>
      </c>
      <c r="C66" s="329" t="str">
        <f>IF(RESUMEN!C60="","",RESUMEN!C60)</f>
        <v/>
      </c>
      <c r="D66" s="328" t="str">
        <f>IF(RESUMEN!D60="","",RESUMEN!D60)</f>
        <v/>
      </c>
      <c r="E66" s="330"/>
      <c r="F66" s="331">
        <f t="shared" si="15"/>
        <v>0</v>
      </c>
      <c r="G66" s="330"/>
      <c r="H66" s="330"/>
      <c r="I66" s="332">
        <f>IF(H66=$R$2,'SS-SMI'!$H$22,IF(H66=$S$2,'SS-SMI'!$I$22,IF(H66=$T$2,'SS-SMI'!$J$22,0)))</f>
        <v>0</v>
      </c>
      <c r="J66" s="332">
        <f t="shared" si="16"/>
        <v>0</v>
      </c>
      <c r="K66" s="332">
        <f t="shared" si="17"/>
        <v>0</v>
      </c>
      <c r="L66" s="333"/>
      <c r="M66" s="333"/>
      <c r="N66" s="333"/>
      <c r="O66" s="332">
        <f t="shared" si="18"/>
        <v>0</v>
      </c>
      <c r="P66" s="332">
        <f t="shared" si="19"/>
        <v>0</v>
      </c>
      <c r="Q66" s="332">
        <f t="shared" si="20"/>
        <v>0</v>
      </c>
      <c r="R66" s="334">
        <f t="shared" si="21"/>
        <v>0</v>
      </c>
      <c r="S66" s="335"/>
      <c r="T66" s="335"/>
      <c r="U66" s="335"/>
      <c r="V66" s="336">
        <f t="shared" si="22"/>
        <v>0</v>
      </c>
      <c r="W66" s="336">
        <f t="shared" si="23"/>
        <v>0</v>
      </c>
      <c r="X66" s="333"/>
      <c r="Y66" s="337">
        <f t="shared" si="24"/>
        <v>0</v>
      </c>
      <c r="Z66" s="338"/>
      <c r="AA66" s="339"/>
      <c r="AB66" s="340"/>
      <c r="AC66" s="339"/>
      <c r="AD66" s="341">
        <f t="shared" si="25"/>
        <v>0</v>
      </c>
    </row>
    <row r="67" spans="1:30" ht="20.149999999999999" customHeight="1" x14ac:dyDescent="0.35">
      <c r="A67" s="327">
        <f t="shared" si="11"/>
        <v>53</v>
      </c>
      <c r="B67" s="328" t="str">
        <f>IF(RESUMEN!B61="","",RESUMEN!B61)</f>
        <v/>
      </c>
      <c r="C67" s="329" t="str">
        <f>IF(RESUMEN!C61="","",RESUMEN!C61)</f>
        <v/>
      </c>
      <c r="D67" s="328" t="str">
        <f>IF(RESUMEN!D61="","",RESUMEN!D61)</f>
        <v/>
      </c>
      <c r="E67" s="330"/>
      <c r="F67" s="331">
        <f t="shared" si="15"/>
        <v>0</v>
      </c>
      <c r="G67" s="330"/>
      <c r="H67" s="330"/>
      <c r="I67" s="332">
        <f>IF(H67=$R$2,'SS-SMI'!$H$22,IF(H67=$S$2,'SS-SMI'!$I$22,IF(H67=$T$2,'SS-SMI'!$J$22,0)))</f>
        <v>0</v>
      </c>
      <c r="J67" s="332">
        <f t="shared" si="16"/>
        <v>0</v>
      </c>
      <c r="K67" s="332">
        <f t="shared" si="17"/>
        <v>0</v>
      </c>
      <c r="L67" s="333"/>
      <c r="M67" s="333"/>
      <c r="N67" s="333"/>
      <c r="O67" s="332">
        <f t="shared" si="18"/>
        <v>0</v>
      </c>
      <c r="P67" s="332">
        <f t="shared" si="19"/>
        <v>0</v>
      </c>
      <c r="Q67" s="332">
        <f t="shared" si="20"/>
        <v>0</v>
      </c>
      <c r="R67" s="334">
        <f t="shared" si="21"/>
        <v>0</v>
      </c>
      <c r="S67" s="335"/>
      <c r="T67" s="335"/>
      <c r="U67" s="335"/>
      <c r="V67" s="336">
        <f t="shared" si="22"/>
        <v>0</v>
      </c>
      <c r="W67" s="336">
        <f t="shared" si="23"/>
        <v>0</v>
      </c>
      <c r="X67" s="333"/>
      <c r="Y67" s="337">
        <f t="shared" si="24"/>
        <v>0</v>
      </c>
      <c r="Z67" s="338"/>
      <c r="AA67" s="339"/>
      <c r="AB67" s="340"/>
      <c r="AC67" s="339"/>
      <c r="AD67" s="341">
        <f t="shared" si="25"/>
        <v>0</v>
      </c>
    </row>
    <row r="68" spans="1:30" ht="20.149999999999999" customHeight="1" x14ac:dyDescent="0.35">
      <c r="A68" s="327">
        <f t="shared" si="11"/>
        <v>54</v>
      </c>
      <c r="B68" s="328" t="str">
        <f>IF(RESUMEN!B62="","",RESUMEN!B62)</f>
        <v/>
      </c>
      <c r="C68" s="329" t="str">
        <f>IF(RESUMEN!C62="","",RESUMEN!C62)</f>
        <v/>
      </c>
      <c r="D68" s="328" t="str">
        <f>IF(RESUMEN!D62="","",RESUMEN!D62)</f>
        <v/>
      </c>
      <c r="E68" s="330"/>
      <c r="F68" s="331">
        <f t="shared" si="15"/>
        <v>0</v>
      </c>
      <c r="G68" s="330"/>
      <c r="H68" s="330"/>
      <c r="I68" s="332">
        <f>IF(H68=$R$2,'SS-SMI'!$H$22,IF(H68=$S$2,'SS-SMI'!$I$22,IF(H68=$T$2,'SS-SMI'!$J$22,0)))</f>
        <v>0</v>
      </c>
      <c r="J68" s="332">
        <f t="shared" si="16"/>
        <v>0</v>
      </c>
      <c r="K68" s="332">
        <f t="shared" si="17"/>
        <v>0</v>
      </c>
      <c r="L68" s="333"/>
      <c r="M68" s="333"/>
      <c r="N68" s="333"/>
      <c r="O68" s="332">
        <f t="shared" si="18"/>
        <v>0</v>
      </c>
      <c r="P68" s="332">
        <f t="shared" si="19"/>
        <v>0</v>
      </c>
      <c r="Q68" s="332">
        <f t="shared" si="20"/>
        <v>0</v>
      </c>
      <c r="R68" s="334">
        <f t="shared" si="21"/>
        <v>0</v>
      </c>
      <c r="S68" s="335"/>
      <c r="T68" s="335"/>
      <c r="U68" s="335"/>
      <c r="V68" s="336">
        <f t="shared" si="22"/>
        <v>0</v>
      </c>
      <c r="W68" s="336">
        <f t="shared" si="23"/>
        <v>0</v>
      </c>
      <c r="X68" s="333"/>
      <c r="Y68" s="337">
        <f t="shared" si="24"/>
        <v>0</v>
      </c>
      <c r="Z68" s="338"/>
      <c r="AA68" s="339"/>
      <c r="AB68" s="340"/>
      <c r="AC68" s="339"/>
      <c r="AD68" s="341">
        <f t="shared" si="25"/>
        <v>0</v>
      </c>
    </row>
    <row r="69" spans="1:30" ht="20.149999999999999" customHeight="1" x14ac:dyDescent="0.35">
      <c r="A69" s="327">
        <f t="shared" si="11"/>
        <v>55</v>
      </c>
      <c r="B69" s="328" t="str">
        <f>IF(RESUMEN!B63="","",RESUMEN!B63)</f>
        <v/>
      </c>
      <c r="C69" s="329" t="str">
        <f>IF(RESUMEN!C63="","",RESUMEN!C63)</f>
        <v/>
      </c>
      <c r="D69" s="328" t="str">
        <f>IF(RESUMEN!D63="","",RESUMEN!D63)</f>
        <v/>
      </c>
      <c r="E69" s="330"/>
      <c r="F69" s="331">
        <f t="shared" si="15"/>
        <v>0</v>
      </c>
      <c r="G69" s="330"/>
      <c r="H69" s="330"/>
      <c r="I69" s="332">
        <f>IF(H69=$R$2,'SS-SMI'!$H$22,IF(H69=$S$2,'SS-SMI'!$I$22,IF(H69=$T$2,'SS-SMI'!$J$22,0)))</f>
        <v>0</v>
      </c>
      <c r="J69" s="332">
        <f t="shared" si="16"/>
        <v>0</v>
      </c>
      <c r="K69" s="332">
        <f t="shared" si="17"/>
        <v>0</v>
      </c>
      <c r="L69" s="333"/>
      <c r="M69" s="333"/>
      <c r="N69" s="333"/>
      <c r="O69" s="332">
        <f t="shared" si="18"/>
        <v>0</v>
      </c>
      <c r="P69" s="332">
        <f t="shared" si="19"/>
        <v>0</v>
      </c>
      <c r="Q69" s="332">
        <f t="shared" si="20"/>
        <v>0</v>
      </c>
      <c r="R69" s="334">
        <f t="shared" si="21"/>
        <v>0</v>
      </c>
      <c r="S69" s="335"/>
      <c r="T69" s="335"/>
      <c r="U69" s="335"/>
      <c r="V69" s="336">
        <f t="shared" si="22"/>
        <v>0</v>
      </c>
      <c r="W69" s="336">
        <f t="shared" si="23"/>
        <v>0</v>
      </c>
      <c r="X69" s="333"/>
      <c r="Y69" s="337">
        <f t="shared" si="24"/>
        <v>0</v>
      </c>
      <c r="Z69" s="338"/>
      <c r="AA69" s="339"/>
      <c r="AB69" s="340"/>
      <c r="AC69" s="339"/>
      <c r="AD69" s="341">
        <f t="shared" si="25"/>
        <v>0</v>
      </c>
    </row>
    <row r="70" spans="1:30" ht="20.149999999999999" customHeight="1" x14ac:dyDescent="0.35">
      <c r="A70" s="327">
        <f t="shared" si="11"/>
        <v>56</v>
      </c>
      <c r="B70" s="328" t="str">
        <f>IF(RESUMEN!B64="","",RESUMEN!B64)</f>
        <v/>
      </c>
      <c r="C70" s="329" t="str">
        <f>IF(RESUMEN!C64="","",RESUMEN!C64)</f>
        <v/>
      </c>
      <c r="D70" s="328" t="str">
        <f>IF(RESUMEN!D64="","",RESUMEN!D64)</f>
        <v/>
      </c>
      <c r="E70" s="330"/>
      <c r="F70" s="331">
        <f t="shared" si="15"/>
        <v>0</v>
      </c>
      <c r="G70" s="330"/>
      <c r="H70" s="330"/>
      <c r="I70" s="332">
        <f>IF(H70=$R$2,'SS-SMI'!$H$22,IF(H70=$S$2,'SS-SMI'!$I$22,IF(H70=$T$2,'SS-SMI'!$J$22,0)))</f>
        <v>0</v>
      </c>
      <c r="J70" s="332">
        <f t="shared" si="16"/>
        <v>0</v>
      </c>
      <c r="K70" s="332">
        <f t="shared" si="17"/>
        <v>0</v>
      </c>
      <c r="L70" s="333"/>
      <c r="M70" s="333"/>
      <c r="N70" s="333"/>
      <c r="O70" s="332">
        <f t="shared" si="18"/>
        <v>0</v>
      </c>
      <c r="P70" s="332">
        <f t="shared" si="19"/>
        <v>0</v>
      </c>
      <c r="Q70" s="332">
        <f t="shared" si="20"/>
        <v>0</v>
      </c>
      <c r="R70" s="334">
        <f t="shared" si="21"/>
        <v>0</v>
      </c>
      <c r="S70" s="335"/>
      <c r="T70" s="335"/>
      <c r="U70" s="335"/>
      <c r="V70" s="336">
        <f t="shared" si="22"/>
        <v>0</v>
      </c>
      <c r="W70" s="336">
        <f t="shared" si="23"/>
        <v>0</v>
      </c>
      <c r="X70" s="333"/>
      <c r="Y70" s="337">
        <f t="shared" si="24"/>
        <v>0</v>
      </c>
      <c r="Z70" s="338"/>
      <c r="AA70" s="339"/>
      <c r="AB70" s="340"/>
      <c r="AC70" s="339"/>
      <c r="AD70" s="341">
        <f t="shared" si="25"/>
        <v>0</v>
      </c>
    </row>
    <row r="71" spans="1:30" ht="20.149999999999999" customHeight="1" x14ac:dyDescent="0.35">
      <c r="A71" s="327">
        <f t="shared" si="11"/>
        <v>57</v>
      </c>
      <c r="B71" s="328" t="str">
        <f>IF(RESUMEN!B65="","",RESUMEN!B65)</f>
        <v/>
      </c>
      <c r="C71" s="329" t="str">
        <f>IF(RESUMEN!C65="","",RESUMEN!C65)</f>
        <v/>
      </c>
      <c r="D71" s="328" t="str">
        <f>IF(RESUMEN!D65="","",RESUMEN!D65)</f>
        <v/>
      </c>
      <c r="E71" s="330"/>
      <c r="F71" s="331">
        <f t="shared" si="15"/>
        <v>0</v>
      </c>
      <c r="G71" s="330"/>
      <c r="H71" s="330"/>
      <c r="I71" s="332">
        <f>IF(H71=$R$2,'SS-SMI'!$H$22,IF(H71=$S$2,'SS-SMI'!$I$22,IF(H71=$T$2,'SS-SMI'!$J$22,0)))</f>
        <v>0</v>
      </c>
      <c r="J71" s="332">
        <f t="shared" si="16"/>
        <v>0</v>
      </c>
      <c r="K71" s="332">
        <f t="shared" si="17"/>
        <v>0</v>
      </c>
      <c r="L71" s="333"/>
      <c r="M71" s="333"/>
      <c r="N71" s="333"/>
      <c r="O71" s="332">
        <f t="shared" si="18"/>
        <v>0</v>
      </c>
      <c r="P71" s="332">
        <f t="shared" si="19"/>
        <v>0</v>
      </c>
      <c r="Q71" s="332">
        <f t="shared" si="20"/>
        <v>0</v>
      </c>
      <c r="R71" s="334">
        <f t="shared" si="21"/>
        <v>0</v>
      </c>
      <c r="S71" s="335"/>
      <c r="T71" s="335"/>
      <c r="U71" s="335"/>
      <c r="V71" s="336">
        <f t="shared" si="22"/>
        <v>0</v>
      </c>
      <c r="W71" s="336">
        <f t="shared" si="23"/>
        <v>0</v>
      </c>
      <c r="X71" s="333"/>
      <c r="Y71" s="337">
        <f t="shared" si="24"/>
        <v>0</v>
      </c>
      <c r="Z71" s="338"/>
      <c r="AA71" s="339"/>
      <c r="AB71" s="340"/>
      <c r="AC71" s="339"/>
      <c r="AD71" s="341">
        <f t="shared" si="25"/>
        <v>0</v>
      </c>
    </row>
    <row r="72" spans="1:30" ht="20.149999999999999" customHeight="1" x14ac:dyDescent="0.35">
      <c r="A72" s="327">
        <f t="shared" si="11"/>
        <v>58</v>
      </c>
      <c r="B72" s="328" t="str">
        <f>IF(RESUMEN!B66="","",RESUMEN!B66)</f>
        <v/>
      </c>
      <c r="C72" s="329" t="str">
        <f>IF(RESUMEN!C66="","",RESUMEN!C66)</f>
        <v/>
      </c>
      <c r="D72" s="328" t="str">
        <f>IF(RESUMEN!D66="","",RESUMEN!D66)</f>
        <v/>
      </c>
      <c r="E72" s="330"/>
      <c r="F72" s="331">
        <f t="shared" si="15"/>
        <v>0</v>
      </c>
      <c r="G72" s="330"/>
      <c r="H72" s="330"/>
      <c r="I72" s="332">
        <f>IF(H72=$R$2,'SS-SMI'!$H$22,IF(H72=$S$2,'SS-SMI'!$I$22,IF(H72=$T$2,'SS-SMI'!$J$22,0)))</f>
        <v>0</v>
      </c>
      <c r="J72" s="332">
        <f t="shared" si="16"/>
        <v>0</v>
      </c>
      <c r="K72" s="332">
        <f t="shared" si="17"/>
        <v>0</v>
      </c>
      <c r="L72" s="333"/>
      <c r="M72" s="333"/>
      <c r="N72" s="333"/>
      <c r="O72" s="332">
        <f t="shared" si="18"/>
        <v>0</v>
      </c>
      <c r="P72" s="332">
        <f t="shared" si="19"/>
        <v>0</v>
      </c>
      <c r="Q72" s="332">
        <f t="shared" si="20"/>
        <v>0</v>
      </c>
      <c r="R72" s="334">
        <f t="shared" si="21"/>
        <v>0</v>
      </c>
      <c r="S72" s="335"/>
      <c r="T72" s="335"/>
      <c r="U72" s="335"/>
      <c r="V72" s="336">
        <f t="shared" si="22"/>
        <v>0</v>
      </c>
      <c r="W72" s="336">
        <f t="shared" si="23"/>
        <v>0</v>
      </c>
      <c r="X72" s="333"/>
      <c r="Y72" s="337">
        <f t="shared" si="24"/>
        <v>0</v>
      </c>
      <c r="Z72" s="338"/>
      <c r="AA72" s="339"/>
      <c r="AB72" s="340"/>
      <c r="AC72" s="339"/>
      <c r="AD72" s="341">
        <f t="shared" si="25"/>
        <v>0</v>
      </c>
    </row>
    <row r="73" spans="1:30" ht="20.149999999999999" customHeight="1" x14ac:dyDescent="0.35">
      <c r="A73" s="327">
        <f t="shared" si="11"/>
        <v>59</v>
      </c>
      <c r="B73" s="328" t="str">
        <f>IF(RESUMEN!B67="","",RESUMEN!B67)</f>
        <v/>
      </c>
      <c r="C73" s="329" t="str">
        <f>IF(RESUMEN!C67="","",RESUMEN!C67)</f>
        <v/>
      </c>
      <c r="D73" s="328" t="str">
        <f>IF(RESUMEN!D67="","",RESUMEN!D67)</f>
        <v/>
      </c>
      <c r="E73" s="330"/>
      <c r="F73" s="331">
        <f t="shared" si="15"/>
        <v>0</v>
      </c>
      <c r="G73" s="330"/>
      <c r="H73" s="330"/>
      <c r="I73" s="332">
        <f>IF(H73=$R$2,'SS-SMI'!$H$22,IF(H73=$S$2,'SS-SMI'!$I$22,IF(H73=$T$2,'SS-SMI'!$J$22,0)))</f>
        <v>0</v>
      </c>
      <c r="J73" s="332">
        <f t="shared" si="16"/>
        <v>0</v>
      </c>
      <c r="K73" s="332">
        <f t="shared" si="17"/>
        <v>0</v>
      </c>
      <c r="L73" s="333"/>
      <c r="M73" s="333"/>
      <c r="N73" s="333"/>
      <c r="O73" s="332">
        <f t="shared" si="18"/>
        <v>0</v>
      </c>
      <c r="P73" s="332">
        <f t="shared" si="19"/>
        <v>0</v>
      </c>
      <c r="Q73" s="332">
        <f t="shared" si="20"/>
        <v>0</v>
      </c>
      <c r="R73" s="334">
        <f t="shared" si="21"/>
        <v>0</v>
      </c>
      <c r="S73" s="335"/>
      <c r="T73" s="335"/>
      <c r="U73" s="335"/>
      <c r="V73" s="336">
        <f t="shared" si="22"/>
        <v>0</v>
      </c>
      <c r="W73" s="336">
        <f t="shared" si="23"/>
        <v>0</v>
      </c>
      <c r="X73" s="333"/>
      <c r="Y73" s="337">
        <f t="shared" si="24"/>
        <v>0</v>
      </c>
      <c r="Z73" s="338"/>
      <c r="AA73" s="339"/>
      <c r="AB73" s="340"/>
      <c r="AC73" s="339"/>
      <c r="AD73" s="341">
        <f t="shared" si="25"/>
        <v>0</v>
      </c>
    </row>
    <row r="74" spans="1:30" ht="20.149999999999999" customHeight="1" x14ac:dyDescent="0.35">
      <c r="A74" s="327">
        <f t="shared" si="11"/>
        <v>60</v>
      </c>
      <c r="B74" s="328" t="str">
        <f>IF(RESUMEN!B68="","",RESUMEN!B68)</f>
        <v/>
      </c>
      <c r="C74" s="329" t="str">
        <f>IF(RESUMEN!C68="","",RESUMEN!C68)</f>
        <v/>
      </c>
      <c r="D74" s="328" t="str">
        <f>IF(RESUMEN!D68="","",RESUMEN!D68)</f>
        <v/>
      </c>
      <c r="E74" s="330"/>
      <c r="F74" s="331">
        <f t="shared" si="15"/>
        <v>0</v>
      </c>
      <c r="G74" s="330"/>
      <c r="H74" s="330"/>
      <c r="I74" s="332">
        <f>IF(H74=$R$2,'SS-SMI'!$H$22,IF(H74=$S$2,'SS-SMI'!$I$22,IF(H74=$T$2,'SS-SMI'!$J$22,0)))</f>
        <v>0</v>
      </c>
      <c r="J74" s="332">
        <f t="shared" si="16"/>
        <v>0</v>
      </c>
      <c r="K74" s="332">
        <f t="shared" si="17"/>
        <v>0</v>
      </c>
      <c r="L74" s="333"/>
      <c r="M74" s="333"/>
      <c r="N74" s="333"/>
      <c r="O74" s="332">
        <f t="shared" si="18"/>
        <v>0</v>
      </c>
      <c r="P74" s="332">
        <f t="shared" si="19"/>
        <v>0</v>
      </c>
      <c r="Q74" s="332">
        <f t="shared" si="20"/>
        <v>0</v>
      </c>
      <c r="R74" s="334">
        <f t="shared" si="21"/>
        <v>0</v>
      </c>
      <c r="S74" s="335"/>
      <c r="T74" s="335"/>
      <c r="U74" s="335"/>
      <c r="V74" s="336">
        <f t="shared" si="22"/>
        <v>0</v>
      </c>
      <c r="W74" s="336">
        <f t="shared" si="23"/>
        <v>0</v>
      </c>
      <c r="X74" s="333"/>
      <c r="Y74" s="337">
        <f t="shared" si="24"/>
        <v>0</v>
      </c>
      <c r="Z74" s="338"/>
      <c r="AA74" s="339"/>
      <c r="AB74" s="340"/>
      <c r="AC74" s="339"/>
      <c r="AD74" s="341">
        <f t="shared" si="25"/>
        <v>0</v>
      </c>
    </row>
    <row r="75" spans="1:30" ht="20.149999999999999" customHeight="1" x14ac:dyDescent="0.35">
      <c r="A75" s="327">
        <f t="shared" si="11"/>
        <v>61</v>
      </c>
      <c r="B75" s="328" t="str">
        <f>IF(RESUMEN!B69="","",RESUMEN!B69)</f>
        <v/>
      </c>
      <c r="C75" s="329" t="str">
        <f>IF(RESUMEN!C69="","",RESUMEN!C69)</f>
        <v/>
      </c>
      <c r="D75" s="328" t="str">
        <f>IF(RESUMEN!D69="","",RESUMEN!D69)</f>
        <v/>
      </c>
      <c r="E75" s="330"/>
      <c r="F75" s="331">
        <f t="shared" si="15"/>
        <v>0</v>
      </c>
      <c r="G75" s="330"/>
      <c r="H75" s="330"/>
      <c r="I75" s="332">
        <f>IF(H75=$R$2,'SS-SMI'!$H$22,IF(H75=$S$2,'SS-SMI'!$I$22,IF(H75=$T$2,'SS-SMI'!$J$22,0)))</f>
        <v>0</v>
      </c>
      <c r="J75" s="332">
        <f t="shared" si="16"/>
        <v>0</v>
      </c>
      <c r="K75" s="332">
        <f t="shared" si="17"/>
        <v>0</v>
      </c>
      <c r="L75" s="333"/>
      <c r="M75" s="333"/>
      <c r="N75" s="333"/>
      <c r="O75" s="332">
        <f t="shared" si="18"/>
        <v>0</v>
      </c>
      <c r="P75" s="332">
        <f t="shared" si="19"/>
        <v>0</v>
      </c>
      <c r="Q75" s="332">
        <f t="shared" si="20"/>
        <v>0</v>
      </c>
      <c r="R75" s="334">
        <f t="shared" si="21"/>
        <v>0</v>
      </c>
      <c r="S75" s="335"/>
      <c r="T75" s="335"/>
      <c r="U75" s="335"/>
      <c r="V75" s="336">
        <f t="shared" si="22"/>
        <v>0</v>
      </c>
      <c r="W75" s="336">
        <f t="shared" si="23"/>
        <v>0</v>
      </c>
      <c r="X75" s="333"/>
      <c r="Y75" s="337">
        <f t="shared" si="24"/>
        <v>0</v>
      </c>
      <c r="Z75" s="338"/>
      <c r="AA75" s="339"/>
      <c r="AB75" s="340"/>
      <c r="AC75" s="339"/>
      <c r="AD75" s="341">
        <f t="shared" si="25"/>
        <v>0</v>
      </c>
    </row>
    <row r="76" spans="1:30" ht="20.149999999999999" customHeight="1" x14ac:dyDescent="0.35">
      <c r="A76" s="327">
        <f t="shared" si="11"/>
        <v>62</v>
      </c>
      <c r="B76" s="328" t="str">
        <f>IF(RESUMEN!B70="","",RESUMEN!B70)</f>
        <v/>
      </c>
      <c r="C76" s="329" t="str">
        <f>IF(RESUMEN!C70="","",RESUMEN!C70)</f>
        <v/>
      </c>
      <c r="D76" s="328" t="str">
        <f>IF(RESUMEN!D70="","",RESUMEN!D70)</f>
        <v/>
      </c>
      <c r="E76" s="330"/>
      <c r="F76" s="331">
        <f t="shared" si="15"/>
        <v>0</v>
      </c>
      <c r="G76" s="330"/>
      <c r="H76" s="330"/>
      <c r="I76" s="332">
        <f>IF(H76=$R$2,'SS-SMI'!$H$22,IF(H76=$S$2,'SS-SMI'!$I$22,IF(H76=$T$2,'SS-SMI'!$J$22,0)))</f>
        <v>0</v>
      </c>
      <c r="J76" s="332">
        <f t="shared" si="16"/>
        <v>0</v>
      </c>
      <c r="K76" s="332">
        <f t="shared" si="17"/>
        <v>0</v>
      </c>
      <c r="L76" s="333"/>
      <c r="M76" s="333"/>
      <c r="N76" s="333"/>
      <c r="O76" s="332">
        <f t="shared" si="18"/>
        <v>0</v>
      </c>
      <c r="P76" s="332">
        <f t="shared" si="19"/>
        <v>0</v>
      </c>
      <c r="Q76" s="332">
        <f t="shared" si="20"/>
        <v>0</v>
      </c>
      <c r="R76" s="334">
        <f t="shared" si="21"/>
        <v>0</v>
      </c>
      <c r="S76" s="335"/>
      <c r="T76" s="335"/>
      <c r="U76" s="335"/>
      <c r="V76" s="336">
        <f t="shared" si="22"/>
        <v>0</v>
      </c>
      <c r="W76" s="336">
        <f t="shared" si="23"/>
        <v>0</v>
      </c>
      <c r="X76" s="333"/>
      <c r="Y76" s="337">
        <f t="shared" si="24"/>
        <v>0</v>
      </c>
      <c r="Z76" s="338"/>
      <c r="AA76" s="339"/>
      <c r="AB76" s="340"/>
      <c r="AC76" s="339"/>
      <c r="AD76" s="341">
        <f t="shared" si="25"/>
        <v>0</v>
      </c>
    </row>
    <row r="77" spans="1:30" ht="20.149999999999999" customHeight="1" x14ac:dyDescent="0.35">
      <c r="A77" s="327">
        <f t="shared" si="11"/>
        <v>63</v>
      </c>
      <c r="B77" s="328" t="str">
        <f>IF(RESUMEN!B71="","",RESUMEN!B71)</f>
        <v/>
      </c>
      <c r="C77" s="329" t="str">
        <f>IF(RESUMEN!C71="","",RESUMEN!C71)</f>
        <v/>
      </c>
      <c r="D77" s="328" t="str">
        <f>IF(RESUMEN!D71="","",RESUMEN!D71)</f>
        <v/>
      </c>
      <c r="E77" s="330"/>
      <c r="F77" s="331">
        <f t="shared" si="15"/>
        <v>0</v>
      </c>
      <c r="G77" s="330"/>
      <c r="H77" s="330"/>
      <c r="I77" s="332">
        <f>IF(H77=$R$2,'SS-SMI'!$H$22,IF(H77=$S$2,'SS-SMI'!$I$22,IF(H77=$T$2,'SS-SMI'!$J$22,0)))</f>
        <v>0</v>
      </c>
      <c r="J77" s="332">
        <f t="shared" si="16"/>
        <v>0</v>
      </c>
      <c r="K77" s="332">
        <f t="shared" si="17"/>
        <v>0</v>
      </c>
      <c r="L77" s="333"/>
      <c r="M77" s="333"/>
      <c r="N77" s="333"/>
      <c r="O77" s="332">
        <f t="shared" si="18"/>
        <v>0</v>
      </c>
      <c r="P77" s="332">
        <f t="shared" si="19"/>
        <v>0</v>
      </c>
      <c r="Q77" s="332">
        <f t="shared" si="20"/>
        <v>0</v>
      </c>
      <c r="R77" s="334">
        <f t="shared" si="21"/>
        <v>0</v>
      </c>
      <c r="S77" s="335"/>
      <c r="T77" s="335"/>
      <c r="U77" s="335"/>
      <c r="V77" s="336">
        <f t="shared" si="22"/>
        <v>0</v>
      </c>
      <c r="W77" s="336">
        <f t="shared" si="23"/>
        <v>0</v>
      </c>
      <c r="X77" s="333"/>
      <c r="Y77" s="337">
        <f t="shared" si="24"/>
        <v>0</v>
      </c>
      <c r="Z77" s="338"/>
      <c r="AA77" s="339"/>
      <c r="AB77" s="340"/>
      <c r="AC77" s="339"/>
      <c r="AD77" s="341">
        <f t="shared" si="25"/>
        <v>0</v>
      </c>
    </row>
    <row r="78" spans="1:30" ht="20.149999999999999" customHeight="1" x14ac:dyDescent="0.35">
      <c r="A78" s="327">
        <f t="shared" si="11"/>
        <v>64</v>
      </c>
      <c r="B78" s="328" t="str">
        <f>IF(RESUMEN!B72="","",RESUMEN!B72)</f>
        <v/>
      </c>
      <c r="C78" s="329" t="str">
        <f>IF(RESUMEN!C72="","",RESUMEN!C72)</f>
        <v/>
      </c>
      <c r="D78" s="328" t="str">
        <f>IF(RESUMEN!D72="","",RESUMEN!D72)</f>
        <v/>
      </c>
      <c r="E78" s="330"/>
      <c r="F78" s="331">
        <f t="shared" si="15"/>
        <v>0</v>
      </c>
      <c r="G78" s="330"/>
      <c r="H78" s="330"/>
      <c r="I78" s="332">
        <f>IF(H78=$R$2,'SS-SMI'!$H$22,IF(H78=$S$2,'SS-SMI'!$I$22,IF(H78=$T$2,'SS-SMI'!$J$22,0)))</f>
        <v>0</v>
      </c>
      <c r="J78" s="332">
        <f t="shared" si="16"/>
        <v>0</v>
      </c>
      <c r="K78" s="332">
        <f t="shared" si="17"/>
        <v>0</v>
      </c>
      <c r="L78" s="333"/>
      <c r="M78" s="333"/>
      <c r="N78" s="333"/>
      <c r="O78" s="332">
        <f t="shared" si="18"/>
        <v>0</v>
      </c>
      <c r="P78" s="332">
        <f t="shared" si="19"/>
        <v>0</v>
      </c>
      <c r="Q78" s="332">
        <f t="shared" si="20"/>
        <v>0</v>
      </c>
      <c r="R78" s="334">
        <f t="shared" si="21"/>
        <v>0</v>
      </c>
      <c r="S78" s="335"/>
      <c r="T78" s="335"/>
      <c r="U78" s="335"/>
      <c r="V78" s="336">
        <f t="shared" si="22"/>
        <v>0</v>
      </c>
      <c r="W78" s="336">
        <f t="shared" si="23"/>
        <v>0</v>
      </c>
      <c r="X78" s="333"/>
      <c r="Y78" s="337">
        <f t="shared" si="24"/>
        <v>0</v>
      </c>
      <c r="Z78" s="338"/>
      <c r="AA78" s="339"/>
      <c r="AB78" s="340"/>
      <c r="AC78" s="339"/>
      <c r="AD78" s="341">
        <f t="shared" si="25"/>
        <v>0</v>
      </c>
    </row>
    <row r="79" spans="1:30" ht="20.149999999999999" customHeight="1" x14ac:dyDescent="0.35">
      <c r="A79" s="327">
        <f t="shared" si="11"/>
        <v>65</v>
      </c>
      <c r="B79" s="328" t="str">
        <f>IF(RESUMEN!B73="","",RESUMEN!B73)</f>
        <v/>
      </c>
      <c r="C79" s="329" t="str">
        <f>IF(RESUMEN!C73="","",RESUMEN!C73)</f>
        <v/>
      </c>
      <c r="D79" s="328" t="str">
        <f>IF(RESUMEN!D73="","",RESUMEN!D73)</f>
        <v/>
      </c>
      <c r="E79" s="330"/>
      <c r="F79" s="331">
        <f t="shared" si="15"/>
        <v>0</v>
      </c>
      <c r="G79" s="330"/>
      <c r="H79" s="330"/>
      <c r="I79" s="332">
        <f>IF(H79=$R$2,'SS-SMI'!$H$22,IF(H79=$S$2,'SS-SMI'!$I$22,IF(H79=$T$2,'SS-SMI'!$J$22,0)))</f>
        <v>0</v>
      </c>
      <c r="J79" s="332">
        <f t="shared" si="16"/>
        <v>0</v>
      </c>
      <c r="K79" s="332">
        <f t="shared" si="17"/>
        <v>0</v>
      </c>
      <c r="L79" s="333"/>
      <c r="M79" s="333"/>
      <c r="N79" s="333"/>
      <c r="O79" s="332">
        <f t="shared" si="18"/>
        <v>0</v>
      </c>
      <c r="P79" s="332">
        <f t="shared" si="19"/>
        <v>0</v>
      </c>
      <c r="Q79" s="332">
        <f t="shared" si="20"/>
        <v>0</v>
      </c>
      <c r="R79" s="334">
        <f t="shared" si="21"/>
        <v>0</v>
      </c>
      <c r="S79" s="335"/>
      <c r="T79" s="335"/>
      <c r="U79" s="335"/>
      <c r="V79" s="336">
        <f t="shared" si="22"/>
        <v>0</v>
      </c>
      <c r="W79" s="336">
        <f t="shared" si="23"/>
        <v>0</v>
      </c>
      <c r="X79" s="333"/>
      <c r="Y79" s="337">
        <f t="shared" si="24"/>
        <v>0</v>
      </c>
      <c r="Z79" s="338"/>
      <c r="AA79" s="339"/>
      <c r="AB79" s="340"/>
      <c r="AC79" s="339"/>
      <c r="AD79" s="341">
        <f t="shared" si="25"/>
        <v>0</v>
      </c>
    </row>
    <row r="80" spans="1:30" ht="20.149999999999999" customHeight="1" x14ac:dyDescent="0.35">
      <c r="A80" s="327">
        <f t="shared" si="11"/>
        <v>66</v>
      </c>
      <c r="B80" s="328" t="str">
        <f>IF(RESUMEN!B74="","",RESUMEN!B74)</f>
        <v/>
      </c>
      <c r="C80" s="329" t="str">
        <f>IF(RESUMEN!C74="","",RESUMEN!C74)</f>
        <v/>
      </c>
      <c r="D80" s="328" t="str">
        <f>IF(RESUMEN!D74="","",RESUMEN!D74)</f>
        <v/>
      </c>
      <c r="E80" s="330"/>
      <c r="F80" s="331">
        <f t="shared" si="15"/>
        <v>0</v>
      </c>
      <c r="G80" s="330"/>
      <c r="H80" s="330"/>
      <c r="I80" s="332">
        <f>IF(H80=$R$2,'SS-SMI'!$H$22,IF(H80=$S$2,'SS-SMI'!$I$22,IF(H80=$T$2,'SS-SMI'!$J$22,0)))</f>
        <v>0</v>
      </c>
      <c r="J80" s="332">
        <f t="shared" si="16"/>
        <v>0</v>
      </c>
      <c r="K80" s="332">
        <f t="shared" si="17"/>
        <v>0</v>
      </c>
      <c r="L80" s="333"/>
      <c r="M80" s="333"/>
      <c r="N80" s="333"/>
      <c r="O80" s="332">
        <f t="shared" si="18"/>
        <v>0</v>
      </c>
      <c r="P80" s="332">
        <f t="shared" si="19"/>
        <v>0</v>
      </c>
      <c r="Q80" s="332">
        <f t="shared" si="20"/>
        <v>0</v>
      </c>
      <c r="R80" s="334">
        <f t="shared" si="21"/>
        <v>0</v>
      </c>
      <c r="S80" s="335"/>
      <c r="T80" s="335"/>
      <c r="U80" s="335"/>
      <c r="V80" s="336">
        <f t="shared" si="22"/>
        <v>0</v>
      </c>
      <c r="W80" s="336">
        <f t="shared" si="23"/>
        <v>0</v>
      </c>
      <c r="X80" s="333"/>
      <c r="Y80" s="337">
        <f t="shared" si="24"/>
        <v>0</v>
      </c>
      <c r="Z80" s="338"/>
      <c r="AA80" s="339"/>
      <c r="AB80" s="340"/>
      <c r="AC80" s="339"/>
      <c r="AD80" s="341">
        <f t="shared" si="25"/>
        <v>0</v>
      </c>
    </row>
    <row r="81" spans="1:30" ht="20.149999999999999" customHeight="1" x14ac:dyDescent="0.35">
      <c r="A81" s="327">
        <f t="shared" si="11"/>
        <v>67</v>
      </c>
      <c r="B81" s="328" t="str">
        <f>IF(RESUMEN!B75="","",RESUMEN!B75)</f>
        <v/>
      </c>
      <c r="C81" s="329" t="str">
        <f>IF(RESUMEN!C75="","",RESUMEN!C75)</f>
        <v/>
      </c>
      <c r="D81" s="328" t="str">
        <f>IF(RESUMEN!D75="","",RESUMEN!D75)</f>
        <v/>
      </c>
      <c r="E81" s="330"/>
      <c r="F81" s="331">
        <f t="shared" si="15"/>
        <v>0</v>
      </c>
      <c r="G81" s="330"/>
      <c r="H81" s="330"/>
      <c r="I81" s="332">
        <f>IF(H81=$R$2,'SS-SMI'!$H$22,IF(H81=$S$2,'SS-SMI'!$I$22,IF(H81=$T$2,'SS-SMI'!$J$22,0)))</f>
        <v>0</v>
      </c>
      <c r="J81" s="332">
        <f t="shared" si="16"/>
        <v>0</v>
      </c>
      <c r="K81" s="332">
        <f t="shared" si="17"/>
        <v>0</v>
      </c>
      <c r="L81" s="333"/>
      <c r="M81" s="333"/>
      <c r="N81" s="333"/>
      <c r="O81" s="332">
        <f t="shared" si="18"/>
        <v>0</v>
      </c>
      <c r="P81" s="332">
        <f t="shared" si="19"/>
        <v>0</v>
      </c>
      <c r="Q81" s="332">
        <f t="shared" si="20"/>
        <v>0</v>
      </c>
      <c r="R81" s="334">
        <f t="shared" si="21"/>
        <v>0</v>
      </c>
      <c r="S81" s="335"/>
      <c r="T81" s="335"/>
      <c r="U81" s="335"/>
      <c r="V81" s="336">
        <f t="shared" si="22"/>
        <v>0</v>
      </c>
      <c r="W81" s="336">
        <f t="shared" si="23"/>
        <v>0</v>
      </c>
      <c r="X81" s="333"/>
      <c r="Y81" s="337">
        <f t="shared" si="24"/>
        <v>0</v>
      </c>
      <c r="Z81" s="338"/>
      <c r="AA81" s="339"/>
      <c r="AB81" s="340"/>
      <c r="AC81" s="339"/>
      <c r="AD81" s="341">
        <f t="shared" si="25"/>
        <v>0</v>
      </c>
    </row>
    <row r="82" spans="1:30" ht="20.149999999999999" customHeight="1" x14ac:dyDescent="0.35">
      <c r="A82" s="327">
        <f t="shared" si="11"/>
        <v>68</v>
      </c>
      <c r="B82" s="328" t="str">
        <f>IF(RESUMEN!B76="","",RESUMEN!B76)</f>
        <v/>
      </c>
      <c r="C82" s="329" t="str">
        <f>IF(RESUMEN!C76="","",RESUMEN!C76)</f>
        <v/>
      </c>
      <c r="D82" s="328" t="str">
        <f>IF(RESUMEN!D76="","",RESUMEN!D76)</f>
        <v/>
      </c>
      <c r="E82" s="330"/>
      <c r="F82" s="331">
        <f t="shared" si="15"/>
        <v>0</v>
      </c>
      <c r="G82" s="330"/>
      <c r="H82" s="330"/>
      <c r="I82" s="332">
        <f>IF(H82=$R$2,'SS-SMI'!$H$22,IF(H82=$S$2,'SS-SMI'!$I$22,IF(H82=$T$2,'SS-SMI'!$J$22,0)))</f>
        <v>0</v>
      </c>
      <c r="J82" s="332">
        <f t="shared" si="16"/>
        <v>0</v>
      </c>
      <c r="K82" s="332">
        <f t="shared" si="17"/>
        <v>0</v>
      </c>
      <c r="L82" s="333"/>
      <c r="M82" s="333"/>
      <c r="N82" s="333"/>
      <c r="O82" s="332">
        <f t="shared" si="18"/>
        <v>0</v>
      </c>
      <c r="P82" s="332">
        <f t="shared" si="19"/>
        <v>0</v>
      </c>
      <c r="Q82" s="332">
        <f t="shared" si="20"/>
        <v>0</v>
      </c>
      <c r="R82" s="334">
        <f t="shared" si="21"/>
        <v>0</v>
      </c>
      <c r="S82" s="335"/>
      <c r="T82" s="335"/>
      <c r="U82" s="335"/>
      <c r="V82" s="336">
        <f t="shared" si="22"/>
        <v>0</v>
      </c>
      <c r="W82" s="336">
        <f t="shared" si="23"/>
        <v>0</v>
      </c>
      <c r="X82" s="333"/>
      <c r="Y82" s="337">
        <f t="shared" si="24"/>
        <v>0</v>
      </c>
      <c r="Z82" s="338"/>
      <c r="AA82" s="339"/>
      <c r="AB82" s="340"/>
      <c r="AC82" s="339"/>
      <c r="AD82" s="341">
        <f t="shared" si="25"/>
        <v>0</v>
      </c>
    </row>
    <row r="83" spans="1:30" ht="20.149999999999999" customHeight="1" x14ac:dyDescent="0.35">
      <c r="A83" s="327">
        <f t="shared" si="11"/>
        <v>69</v>
      </c>
      <c r="B83" s="328" t="str">
        <f>IF(RESUMEN!B77="","",RESUMEN!B77)</f>
        <v/>
      </c>
      <c r="C83" s="329" t="str">
        <f>IF(RESUMEN!C77="","",RESUMEN!C77)</f>
        <v/>
      </c>
      <c r="D83" s="328" t="str">
        <f>IF(RESUMEN!D77="","",RESUMEN!D77)</f>
        <v/>
      </c>
      <c r="E83" s="330"/>
      <c r="F83" s="331">
        <f t="shared" si="5"/>
        <v>0</v>
      </c>
      <c r="G83" s="330"/>
      <c r="H83" s="330"/>
      <c r="I83" s="332">
        <f>IF(H83=$R$2,'SS-SMI'!$H$22,IF(H83=$S$2,'SS-SMI'!$I$22,IF(H83=$T$2,'SS-SMI'!$J$22,0)))</f>
        <v>0</v>
      </c>
      <c r="J83" s="332">
        <f t="shared" si="6"/>
        <v>0</v>
      </c>
      <c r="K83" s="332">
        <f t="shared" si="0"/>
        <v>0</v>
      </c>
      <c r="L83" s="333"/>
      <c r="M83" s="333"/>
      <c r="N83" s="333"/>
      <c r="O83" s="332">
        <f t="shared" si="12"/>
        <v>0</v>
      </c>
      <c r="P83" s="332">
        <f t="shared" si="13"/>
        <v>0</v>
      </c>
      <c r="Q83" s="332">
        <f t="shared" si="7"/>
        <v>0</v>
      </c>
      <c r="R83" s="334">
        <f t="shared" si="8"/>
        <v>0</v>
      </c>
      <c r="S83" s="335"/>
      <c r="T83" s="335"/>
      <c r="U83" s="335"/>
      <c r="V83" s="336">
        <f t="shared" si="3"/>
        <v>0</v>
      </c>
      <c r="W83" s="336">
        <f t="shared" si="9"/>
        <v>0</v>
      </c>
      <c r="X83" s="333"/>
      <c r="Y83" s="337">
        <f t="shared" si="10"/>
        <v>0</v>
      </c>
      <c r="Z83" s="338"/>
      <c r="AA83" s="339"/>
      <c r="AB83" s="340"/>
      <c r="AC83" s="339"/>
      <c r="AD83" s="341">
        <f t="shared" si="14"/>
        <v>0</v>
      </c>
    </row>
    <row r="84" spans="1:30" ht="20.149999999999999" customHeight="1" x14ac:dyDescent="0.35">
      <c r="A84" s="56"/>
      <c r="B84" s="318"/>
      <c r="C84" s="318"/>
      <c r="D84" s="318"/>
      <c r="E84" s="318"/>
      <c r="F84" s="318"/>
      <c r="G84" s="318"/>
      <c r="H84" s="318"/>
      <c r="I84" s="318"/>
      <c r="J84" s="318"/>
      <c r="K84" s="318"/>
      <c r="L84" s="319">
        <f>SUM(L15:L83)</f>
        <v>0</v>
      </c>
      <c r="M84" s="318"/>
      <c r="N84" s="318"/>
      <c r="O84" s="319">
        <f t="shared" ref="O84:Z84" si="26">SUM(O15:O83)</f>
        <v>0</v>
      </c>
      <c r="P84" s="319">
        <f t="shared" si="26"/>
        <v>0</v>
      </c>
      <c r="Q84" s="319">
        <f t="shared" si="26"/>
        <v>0</v>
      </c>
      <c r="R84" s="319">
        <f t="shared" si="26"/>
        <v>0</v>
      </c>
      <c r="S84" s="319">
        <f t="shared" si="26"/>
        <v>0</v>
      </c>
      <c r="T84" s="319">
        <f t="shared" si="26"/>
        <v>0</v>
      </c>
      <c r="U84" s="319">
        <f t="shared" si="26"/>
        <v>0</v>
      </c>
      <c r="V84" s="320">
        <f t="shared" si="26"/>
        <v>0</v>
      </c>
      <c r="W84" s="320">
        <f t="shared" si="26"/>
        <v>0</v>
      </c>
      <c r="X84" s="319">
        <f t="shared" si="26"/>
        <v>0</v>
      </c>
      <c r="Y84" s="320">
        <f t="shared" si="26"/>
        <v>0</v>
      </c>
      <c r="Z84" s="321">
        <f t="shared" si="26"/>
        <v>0</v>
      </c>
      <c r="AA84" s="322"/>
      <c r="AB84" s="322"/>
      <c r="AC84" s="322"/>
      <c r="AD84" s="323">
        <f>SUM(AD15:AD83)</f>
        <v>0</v>
      </c>
    </row>
  </sheetData>
  <sheetProtection algorithmName="SHA-512" hashValue="OHfILVQEUPSrWHsDgT2KyRFAyGrvUVmSswtShXf4WyNtdERGfMrrGzd6J4SM2jtVocF3A4PAM9yt6FtBrmw3qw==" saltValue="Fm6URHZE4ExvYOyAJ8YIbQ==" spinCount="100000" sheet="1" objects="1" scenarios="1"/>
  <mergeCells count="30">
    <mergeCell ref="U6:Y6"/>
    <mergeCell ref="B7:E7"/>
    <mergeCell ref="F7:G7"/>
    <mergeCell ref="O7:Q8"/>
    <mergeCell ref="U7:Y7"/>
    <mergeCell ref="W13:Y13"/>
    <mergeCell ref="Z7:AA7"/>
    <mergeCell ref="B8:E8"/>
    <mergeCell ref="O10:Q10"/>
    <mergeCell ref="O11:Q11"/>
    <mergeCell ref="P12:Q12"/>
    <mergeCell ref="F13:G13"/>
    <mergeCell ref="I13:K13"/>
    <mergeCell ref="O9:Q9"/>
    <mergeCell ref="R1:S1"/>
    <mergeCell ref="P2:Q2"/>
    <mergeCell ref="A2:A13"/>
    <mergeCell ref="E2:F2"/>
    <mergeCell ref="G2:H4"/>
    <mergeCell ref="I2:N4"/>
    <mergeCell ref="O1:Q1"/>
    <mergeCell ref="C6:E6"/>
    <mergeCell ref="F6:G6"/>
    <mergeCell ref="C3:D3"/>
    <mergeCell ref="D4:F5"/>
    <mergeCell ref="O3:Q3"/>
    <mergeCell ref="O4:Q4"/>
    <mergeCell ref="O5:Q5"/>
    <mergeCell ref="O6:Q6"/>
    <mergeCell ref="B2:D2"/>
  </mergeCells>
  <phoneticPr fontId="30" type="noConversion"/>
  <conditionalFormatting sqref="F3">
    <cfRule type="cellIs" dxfId="10" priority="1" stopIfTrue="1" operator="equal">
      <formula>"x"</formula>
    </cfRule>
  </conditionalFormatting>
  <conditionalFormatting sqref="H13:I13 L13">
    <cfRule type="expression" dxfId="9" priority="2" stopIfTrue="1">
      <formula>NOT(ISERROR(SEARCH("OJO",H13)))</formula>
    </cfRule>
  </conditionalFormatting>
  <dataValidations xWindow="37396" yWindow="52724" count="2">
    <dataValidation type="list" allowBlank="1" showErrorMessage="1" sqref="H15:H83">
      <formula1>$R$2:$T$2</formula1>
      <formula2>0</formula2>
    </dataValidation>
    <dataValidation type="list" allowBlank="1" showErrorMessage="1" sqref="AA15:AA83">
      <formula1>$AG$14:$AG$17</formula1>
      <formula2>0</formula2>
    </dataValidation>
  </dataValidations>
  <printOptions horizontalCentered="1" verticalCentered="1"/>
  <pageMargins left="0.31527777777777777" right="0.31527777777777777" top="0.74861111111111112" bottom="0.74861111111111112" header="0.31527777777777777" footer="0.31527777777777777"/>
  <pageSetup paperSize="9" firstPageNumber="0" orientation="landscape" horizontalDpi="300" verticalDpi="300"/>
  <headerFooter alignWithMargins="0">
    <oddHeader>&amp;C&amp;A</oddHeader>
    <oddFooter>&amp;R&amp;F</oddFooter>
  </headerFooter>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9"/>
    <pageSetUpPr fitToPage="1"/>
  </sheetPr>
  <dimension ref="A1:AG84"/>
  <sheetViews>
    <sheetView topLeftCell="D20" zoomScale="70" zoomScaleNormal="70" workbookViewId="0">
      <selection activeCell="AC19" sqref="AC19"/>
    </sheetView>
  </sheetViews>
  <sheetFormatPr baseColWidth="10" defaultRowHeight="14.5" x14ac:dyDescent="0.35"/>
  <cols>
    <col min="1" max="1" width="7.81640625" customWidth="1"/>
    <col min="3" max="3" width="35.81640625" customWidth="1"/>
    <col min="4" max="4" width="13" customWidth="1"/>
    <col min="6" max="6" width="7.81640625" customWidth="1"/>
    <col min="7" max="7" width="8.26953125" customWidth="1"/>
    <col min="8" max="8" width="6.54296875" customWidth="1"/>
    <col min="9" max="9" width="6.7265625" customWidth="1"/>
    <col min="10" max="10" width="10.453125" customWidth="1"/>
    <col min="11" max="11" width="8.453125" customWidth="1"/>
    <col min="12" max="12" width="13.54296875" customWidth="1"/>
    <col min="13" max="13" width="10.7265625" customWidth="1"/>
    <col min="15" max="15" width="12.81640625" customWidth="1"/>
    <col min="16" max="16" width="12.26953125" customWidth="1"/>
    <col min="17" max="17" width="12.453125" customWidth="1"/>
    <col min="18" max="18" width="14.7265625" customWidth="1"/>
    <col min="19" max="19" width="14.453125" customWidth="1"/>
    <col min="20" max="20" width="12.54296875" bestFit="1" customWidth="1"/>
    <col min="21" max="21" width="0" hidden="1" customWidth="1"/>
    <col min="23" max="23" width="12.81640625" customWidth="1"/>
    <col min="24" max="24" width="12.81640625" hidden="1" customWidth="1"/>
    <col min="25" max="25" width="12.7265625" customWidth="1"/>
    <col min="28" max="28" width="12.81640625" customWidth="1"/>
    <col min="29" max="29" width="36.1796875" customWidth="1"/>
  </cols>
  <sheetData>
    <row r="1" spans="1:33" ht="15.5" x14ac:dyDescent="0.35">
      <c r="A1" s="5"/>
      <c r="B1" s="37"/>
      <c r="C1" s="37"/>
      <c r="D1" s="37"/>
      <c r="E1" s="37"/>
      <c r="F1" s="37"/>
      <c r="G1" s="37"/>
      <c r="H1" s="37"/>
      <c r="I1" s="37"/>
      <c r="J1" s="37"/>
      <c r="K1" s="37"/>
      <c r="L1" s="37"/>
      <c r="M1" s="37"/>
      <c r="N1" s="37"/>
      <c r="O1" s="407" t="s">
        <v>8</v>
      </c>
      <c r="P1" s="407"/>
      <c r="Q1" s="407"/>
      <c r="R1" s="400" t="str">
        <f>RESUMEN!D2</f>
        <v/>
      </c>
      <c r="S1" s="400"/>
      <c r="T1" s="37"/>
      <c r="U1" s="37"/>
      <c r="V1" s="37"/>
      <c r="W1" s="37"/>
      <c r="X1" s="37"/>
      <c r="Y1" s="37"/>
      <c r="Z1" s="37"/>
      <c r="AA1" s="37"/>
      <c r="AB1" s="37"/>
      <c r="AC1" s="37"/>
      <c r="AD1" s="37"/>
    </row>
    <row r="2" spans="1:33" ht="15.75" customHeight="1" x14ac:dyDescent="0.35">
      <c r="A2" s="402"/>
      <c r="B2" s="415" t="s">
        <v>274</v>
      </c>
      <c r="C2" s="415"/>
      <c r="D2" s="415"/>
      <c r="E2" s="403" t="str">
        <f>'SS-SMI'!E3</f>
        <v>2024</v>
      </c>
      <c r="F2" s="403"/>
      <c r="G2" s="430" t="s">
        <v>58</v>
      </c>
      <c r="H2" s="430"/>
      <c r="I2" s="432" t="str">
        <f>IF(RESUMEN!D3="","",RESUMEN!D3)</f>
        <v/>
      </c>
      <c r="J2" s="432"/>
      <c r="K2" s="432"/>
      <c r="L2" s="432"/>
      <c r="M2" s="432"/>
      <c r="N2" s="432"/>
      <c r="O2" s="141"/>
      <c r="P2" s="401" t="s">
        <v>59</v>
      </c>
      <c r="Q2" s="401"/>
      <c r="R2" s="143">
        <f>'SS-SMI'!D9</f>
        <v>2024</v>
      </c>
      <c r="S2" s="143">
        <f>'SS-SMI'!E9</f>
        <v>2025</v>
      </c>
      <c r="T2" s="143">
        <f>'SS-SMI'!F9</f>
        <v>2026</v>
      </c>
      <c r="U2" s="37"/>
      <c r="V2" s="37"/>
      <c r="W2" s="37"/>
      <c r="X2" s="37"/>
      <c r="Y2" s="37"/>
      <c r="Z2" s="37"/>
      <c r="AA2" s="37"/>
      <c r="AB2" s="37"/>
      <c r="AC2" s="37"/>
      <c r="AD2" s="37"/>
    </row>
    <row r="3" spans="1:33" ht="10.5" customHeight="1" x14ac:dyDescent="0.35">
      <c r="A3" s="402"/>
      <c r="B3" s="39"/>
      <c r="C3" s="410"/>
      <c r="D3" s="410"/>
      <c r="E3" s="39"/>
      <c r="F3" s="40"/>
      <c r="G3" s="430"/>
      <c r="H3" s="430"/>
      <c r="I3" s="432"/>
      <c r="J3" s="432"/>
      <c r="K3" s="432"/>
      <c r="L3" s="432"/>
      <c r="M3" s="432"/>
      <c r="N3" s="432"/>
      <c r="O3" s="414" t="s">
        <v>16</v>
      </c>
      <c r="P3" s="412"/>
      <c r="Q3" s="413"/>
      <c r="R3" s="144">
        <f>'SS-SMI'!D11</f>
        <v>53.61</v>
      </c>
      <c r="S3" s="144">
        <f>'SS-SMI'!E11</f>
        <v>55.97</v>
      </c>
      <c r="T3" s="144">
        <f>'SS-SMI'!F11</f>
        <v>0</v>
      </c>
      <c r="U3" s="37"/>
      <c r="V3" s="37"/>
      <c r="W3" s="37"/>
      <c r="X3" s="37"/>
      <c r="Y3" s="37"/>
      <c r="Z3" s="37"/>
      <c r="AA3" s="37"/>
      <c r="AB3" s="37"/>
      <c r="AC3" s="37"/>
      <c r="AD3" s="37"/>
    </row>
    <row r="4" spans="1:33" x14ac:dyDescent="0.35">
      <c r="A4" s="402"/>
      <c r="B4" s="39"/>
      <c r="C4" s="39"/>
      <c r="D4" s="411"/>
      <c r="E4" s="411"/>
      <c r="F4" s="411"/>
      <c r="G4" s="430"/>
      <c r="H4" s="430"/>
      <c r="I4" s="432"/>
      <c r="J4" s="432"/>
      <c r="K4" s="432"/>
      <c r="L4" s="432"/>
      <c r="M4" s="432"/>
      <c r="N4" s="432"/>
      <c r="O4" s="414" t="s">
        <v>20</v>
      </c>
      <c r="P4" s="412"/>
      <c r="Q4" s="413"/>
      <c r="R4" s="144">
        <f>'SS-SMI'!D12</f>
        <v>72.77</v>
      </c>
      <c r="S4" s="144">
        <f>'SS-SMI'!E12</f>
        <v>75.959999999999994</v>
      </c>
      <c r="T4" s="144">
        <f>'SS-SMI'!F12</f>
        <v>0</v>
      </c>
      <c r="U4" s="37"/>
      <c r="V4" s="37"/>
      <c r="W4" s="37"/>
      <c r="X4" s="37"/>
      <c r="Y4" s="37"/>
      <c r="Z4" s="37"/>
      <c r="AA4" s="37"/>
      <c r="AB4" s="37"/>
      <c r="AC4" s="37"/>
      <c r="AD4" s="37"/>
    </row>
    <row r="5" spans="1:33" ht="15.75" customHeight="1" x14ac:dyDescent="0.35">
      <c r="A5" s="402"/>
      <c r="B5" s="39"/>
      <c r="C5" s="39"/>
      <c r="D5" s="411"/>
      <c r="E5" s="411"/>
      <c r="F5" s="411"/>
      <c r="G5" s="41"/>
      <c r="H5" s="42"/>
      <c r="I5" s="43"/>
      <c r="J5" s="43"/>
      <c r="K5" s="43"/>
      <c r="L5" s="43"/>
      <c r="M5" s="43"/>
      <c r="N5" s="43"/>
      <c r="O5" s="414" t="s">
        <v>22</v>
      </c>
      <c r="P5" s="412"/>
      <c r="Q5" s="413"/>
      <c r="R5" s="144">
        <f>'SS-SMI'!D13</f>
        <v>4.07</v>
      </c>
      <c r="S5" s="144">
        <f>'SS-SMI'!E13</f>
        <v>4.25</v>
      </c>
      <c r="T5" s="144">
        <f>'SS-SMI'!F13</f>
        <v>0</v>
      </c>
      <c r="U5" s="37"/>
      <c r="V5" s="37"/>
      <c r="W5" s="37"/>
      <c r="X5" s="37"/>
      <c r="Y5" s="37"/>
      <c r="Z5" s="44"/>
      <c r="AA5" s="44"/>
      <c r="AB5" s="37"/>
      <c r="AC5" s="37"/>
      <c r="AD5" s="37"/>
    </row>
    <row r="6" spans="1:33" ht="15.75" customHeight="1" x14ac:dyDescent="0.35">
      <c r="A6" s="402"/>
      <c r="B6" s="46"/>
      <c r="C6" s="408" t="s">
        <v>60</v>
      </c>
      <c r="D6" s="408"/>
      <c r="E6" s="408"/>
      <c r="F6" s="409" t="str">
        <f>IF(RESUMEN!D4="","",RESUMEN!D4)</f>
        <v/>
      </c>
      <c r="G6" s="409"/>
      <c r="H6" s="43"/>
      <c r="I6" s="43"/>
      <c r="J6" s="43"/>
      <c r="K6" s="43"/>
      <c r="L6" s="43"/>
      <c r="M6" s="43"/>
      <c r="N6" s="43"/>
      <c r="O6" s="414" t="s">
        <v>24</v>
      </c>
      <c r="P6" s="412"/>
      <c r="Q6" s="413"/>
      <c r="R6" s="144">
        <f>'SS-SMI'!D14</f>
        <v>2</v>
      </c>
      <c r="S6" s="144">
        <f>'SS-SMI'!E14</f>
        <v>2.09</v>
      </c>
      <c r="T6" s="144">
        <f>'SS-SMI'!F14</f>
        <v>0</v>
      </c>
      <c r="U6" s="421"/>
      <c r="V6" s="421"/>
      <c r="W6" s="421"/>
      <c r="X6" s="421"/>
      <c r="Y6" s="421"/>
      <c r="Z6" s="47"/>
      <c r="AA6" s="47"/>
      <c r="AB6" s="37"/>
      <c r="AC6" s="37"/>
      <c r="AD6" s="37"/>
    </row>
    <row r="7" spans="1:33" ht="15.75" customHeight="1" x14ac:dyDescent="0.35">
      <c r="A7" s="402"/>
      <c r="B7" s="408" t="s">
        <v>61</v>
      </c>
      <c r="C7" s="408"/>
      <c r="D7" s="408"/>
      <c r="E7" s="408"/>
      <c r="F7" s="409" t="str">
        <f>IF(RESUMEN!D5="","",RESUMEN!D5)</f>
        <v/>
      </c>
      <c r="G7" s="409"/>
      <c r="H7" s="43"/>
      <c r="I7" s="43"/>
      <c r="J7" s="43"/>
      <c r="K7" s="43"/>
      <c r="L7" s="43"/>
      <c r="M7" s="43"/>
      <c r="N7" s="43"/>
      <c r="O7" s="422" t="s">
        <v>26</v>
      </c>
      <c r="P7" s="423"/>
      <c r="Q7" s="424"/>
      <c r="R7" s="144">
        <f>'SS-SMI'!D15</f>
        <v>3.82</v>
      </c>
      <c r="S7" s="144">
        <f>'SS-SMI'!E15</f>
        <v>3.99</v>
      </c>
      <c r="T7" s="144">
        <f>'SS-SMI'!F15</f>
        <v>0</v>
      </c>
      <c r="U7" s="428" t="s">
        <v>62</v>
      </c>
      <c r="V7" s="428"/>
      <c r="W7" s="428"/>
      <c r="X7" s="428"/>
      <c r="Y7" s="428"/>
      <c r="Z7" s="417">
        <f>'SS-SMI'!D24</f>
        <v>421</v>
      </c>
      <c r="AA7" s="417">
        <f>'SS-SMI'!E22</f>
        <v>39.466666666666669</v>
      </c>
      <c r="AB7" s="37"/>
      <c r="AC7" s="37"/>
      <c r="AD7" s="37"/>
    </row>
    <row r="8" spans="1:33" x14ac:dyDescent="0.35">
      <c r="A8" s="402"/>
      <c r="B8" s="418"/>
      <c r="C8" s="418"/>
      <c r="D8" s="418"/>
      <c r="E8" s="418"/>
      <c r="F8" s="43"/>
      <c r="G8" s="43"/>
      <c r="H8" s="43"/>
      <c r="I8" s="48"/>
      <c r="J8" s="48"/>
      <c r="K8" s="48"/>
      <c r="L8" s="48"/>
      <c r="M8" s="48"/>
      <c r="N8" s="48"/>
      <c r="O8" s="425"/>
      <c r="P8" s="426"/>
      <c r="Q8" s="427"/>
      <c r="R8" s="144">
        <f>'SS-SMI'!D16</f>
        <v>3.56</v>
      </c>
      <c r="S8" s="144">
        <f>'SS-SMI'!E16</f>
        <v>3.72</v>
      </c>
      <c r="T8" s="144">
        <f>'SS-SMI'!F16</f>
        <v>0</v>
      </c>
      <c r="U8" s="49"/>
      <c r="V8" s="49"/>
      <c r="W8" s="49"/>
      <c r="X8" s="49"/>
      <c r="Y8" s="49"/>
      <c r="Z8" s="37"/>
      <c r="AA8" s="37"/>
      <c r="AB8" s="37"/>
      <c r="AC8" s="37"/>
      <c r="AD8" s="37"/>
    </row>
    <row r="9" spans="1:33" x14ac:dyDescent="0.35">
      <c r="A9" s="402"/>
      <c r="B9" s="128"/>
      <c r="C9" s="128"/>
      <c r="D9" s="128"/>
      <c r="E9" s="128"/>
      <c r="F9" s="43"/>
      <c r="G9" s="43"/>
      <c r="H9" s="43"/>
      <c r="I9" s="48"/>
      <c r="J9" s="48"/>
      <c r="K9" s="48"/>
      <c r="L9" s="48"/>
      <c r="M9" s="48"/>
      <c r="N9" s="48"/>
      <c r="O9" s="414" t="s">
        <v>245</v>
      </c>
      <c r="P9" s="412"/>
      <c r="Q9" s="413"/>
      <c r="R9" s="144">
        <f>'SS-SMI'!D17</f>
        <v>7.6726459999999985</v>
      </c>
      <c r="S9" s="144">
        <f>'SS-SMI'!E17</f>
        <v>9.2540399999999998</v>
      </c>
      <c r="T9" s="144">
        <f>'SS-SMI'!F17</f>
        <v>0</v>
      </c>
      <c r="U9" s="49"/>
      <c r="V9" s="49"/>
      <c r="W9" s="49"/>
      <c r="X9" s="49"/>
      <c r="Y9" s="49"/>
      <c r="Z9" s="37"/>
      <c r="AA9" s="37"/>
      <c r="AB9" s="37"/>
      <c r="AC9" s="37"/>
      <c r="AD9" s="37"/>
    </row>
    <row r="10" spans="1:33" x14ac:dyDescent="0.35">
      <c r="A10" s="402"/>
      <c r="B10" s="37"/>
      <c r="C10" s="37"/>
      <c r="D10" s="37"/>
      <c r="E10" s="37"/>
      <c r="F10" s="43"/>
      <c r="G10" s="43"/>
      <c r="H10" s="43"/>
      <c r="I10" s="48"/>
      <c r="J10" s="48"/>
      <c r="K10" s="48"/>
      <c r="L10" s="48"/>
      <c r="M10" s="48"/>
      <c r="N10" s="48"/>
      <c r="O10" s="401" t="s">
        <v>246</v>
      </c>
      <c r="P10" s="401"/>
      <c r="Q10" s="401"/>
      <c r="R10" s="50">
        <f>'SS-SMI'!D18</f>
        <v>147.50264599999997</v>
      </c>
      <c r="S10" s="50">
        <f>'SS-SMI'!E18</f>
        <v>155.23404000000002</v>
      </c>
      <c r="T10" s="50">
        <f>'SS-SMI'!F18</f>
        <v>0</v>
      </c>
      <c r="U10" s="37"/>
      <c r="V10" s="37"/>
      <c r="W10" s="37"/>
      <c r="X10" s="37"/>
      <c r="Y10" s="37"/>
      <c r="Z10" s="37"/>
      <c r="AA10" s="37"/>
      <c r="AB10" s="37"/>
      <c r="AC10" s="37"/>
      <c r="AD10" s="37"/>
    </row>
    <row r="11" spans="1:33" x14ac:dyDescent="0.35">
      <c r="A11" s="402"/>
      <c r="B11" s="37"/>
      <c r="C11" s="37"/>
      <c r="D11" s="37"/>
      <c r="E11" s="51"/>
      <c r="F11" s="43"/>
      <c r="G11" s="43"/>
      <c r="H11" s="43"/>
      <c r="I11" s="52"/>
      <c r="J11" s="52"/>
      <c r="K11" s="52"/>
      <c r="L11" s="52"/>
      <c r="M11" s="52"/>
      <c r="N11" s="52"/>
      <c r="O11" s="401" t="s">
        <v>63</v>
      </c>
      <c r="P11" s="401"/>
      <c r="Q11" s="401"/>
      <c r="R11" s="142">
        <f>'SS-SMI'!D22</f>
        <v>37.799999999999997</v>
      </c>
      <c r="S11" s="142">
        <f>'SS-SMI'!E22</f>
        <v>39.466666666666669</v>
      </c>
      <c r="T11" s="142">
        <f>'SS-SMI'!F22</f>
        <v>0</v>
      </c>
      <c r="U11" s="37"/>
      <c r="V11" s="37"/>
      <c r="W11" s="37"/>
      <c r="X11" s="37"/>
      <c r="Y11" s="37"/>
      <c r="Z11" s="37"/>
      <c r="AA11" s="37"/>
      <c r="AB11" s="53"/>
      <c r="AC11" s="37"/>
      <c r="AD11" s="37"/>
    </row>
    <row r="12" spans="1:33" x14ac:dyDescent="0.35">
      <c r="A12" s="402"/>
      <c r="B12" s="37"/>
      <c r="C12" s="37"/>
      <c r="D12" s="37"/>
      <c r="E12" s="37"/>
      <c r="F12" s="37"/>
      <c r="G12" s="37"/>
      <c r="H12" s="43"/>
      <c r="I12" s="43"/>
      <c r="J12" s="43"/>
      <c r="K12" s="43"/>
      <c r="L12" s="43"/>
      <c r="M12" s="43"/>
      <c r="N12" s="43"/>
      <c r="O12" s="141"/>
      <c r="P12" s="401" t="s">
        <v>64</v>
      </c>
      <c r="Q12" s="401"/>
      <c r="R12" s="145">
        <f>'SS-SMI'!D21</f>
        <v>1134</v>
      </c>
      <c r="S12" s="145">
        <f>'SS-SMI'!E21</f>
        <v>1184</v>
      </c>
      <c r="T12" s="145">
        <f>'SS-SMI'!F21</f>
        <v>0</v>
      </c>
      <c r="U12" s="37"/>
      <c r="V12" s="37"/>
      <c r="W12" s="37"/>
      <c r="X12" s="37"/>
      <c r="Y12" s="37"/>
      <c r="Z12" s="37"/>
      <c r="AA12" s="37"/>
      <c r="AB12" s="37"/>
      <c r="AC12" s="37"/>
      <c r="AD12" s="37"/>
    </row>
    <row r="13" spans="1:33" ht="15" customHeight="1" x14ac:dyDescent="0.35">
      <c r="A13" s="360"/>
      <c r="B13" s="37"/>
      <c r="C13" s="37"/>
      <c r="D13" s="37"/>
      <c r="E13" s="37"/>
      <c r="F13" s="419" t="s">
        <v>65</v>
      </c>
      <c r="G13" s="419"/>
      <c r="H13" s="54"/>
      <c r="I13" s="420" t="s">
        <v>66</v>
      </c>
      <c r="J13" s="420"/>
      <c r="K13" s="420"/>
      <c r="L13" s="54"/>
      <c r="M13" s="43"/>
      <c r="N13" s="43"/>
      <c r="O13" s="42"/>
      <c r="P13" s="42"/>
      <c r="Q13" s="42"/>
      <c r="R13" s="42"/>
      <c r="S13" s="37"/>
      <c r="T13" s="37"/>
      <c r="U13" s="37"/>
      <c r="V13" s="37"/>
      <c r="W13" s="416" t="s">
        <v>67</v>
      </c>
      <c r="X13" s="416"/>
      <c r="Y13" s="416"/>
      <c r="Z13" s="37"/>
      <c r="AA13" s="37"/>
      <c r="AB13" s="37"/>
      <c r="AC13" s="37"/>
      <c r="AD13" s="37"/>
    </row>
    <row r="14" spans="1:33" ht="42" x14ac:dyDescent="0.35">
      <c r="A14" s="326" t="s">
        <v>68</v>
      </c>
      <c r="B14" s="326" t="s">
        <v>41</v>
      </c>
      <c r="C14" s="326" t="s">
        <v>69</v>
      </c>
      <c r="D14" s="326" t="s">
        <v>70</v>
      </c>
      <c r="E14" s="326" t="s">
        <v>71</v>
      </c>
      <c r="F14" s="326" t="s">
        <v>72</v>
      </c>
      <c r="G14" s="326" t="s">
        <v>73</v>
      </c>
      <c r="H14" s="326" t="s">
        <v>13</v>
      </c>
      <c r="I14" s="326" t="s">
        <v>74</v>
      </c>
      <c r="J14" s="326" t="s">
        <v>75</v>
      </c>
      <c r="K14" s="326" t="s">
        <v>76</v>
      </c>
      <c r="L14" s="326" t="s">
        <v>226</v>
      </c>
      <c r="M14" s="326" t="s">
        <v>78</v>
      </c>
      <c r="N14" s="326" t="s">
        <v>79</v>
      </c>
      <c r="O14" s="326" t="s">
        <v>80</v>
      </c>
      <c r="P14" s="326" t="s">
        <v>81</v>
      </c>
      <c r="Q14" s="326" t="s">
        <v>82</v>
      </c>
      <c r="R14" s="326" t="s">
        <v>83</v>
      </c>
      <c r="S14" s="326" t="s">
        <v>84</v>
      </c>
      <c r="T14" s="326" t="s">
        <v>85</v>
      </c>
      <c r="U14" s="326" t="s">
        <v>86</v>
      </c>
      <c r="V14" s="326" t="s">
        <v>87</v>
      </c>
      <c r="W14" s="326" t="s">
        <v>88</v>
      </c>
      <c r="X14" s="326" t="s">
        <v>89</v>
      </c>
      <c r="Y14" s="326" t="s">
        <v>90</v>
      </c>
      <c r="Z14" s="326" t="s">
        <v>91</v>
      </c>
      <c r="AA14" s="326" t="s">
        <v>92</v>
      </c>
      <c r="AB14" s="326" t="s">
        <v>93</v>
      </c>
      <c r="AC14" s="326" t="s">
        <v>94</v>
      </c>
      <c r="AD14" s="326" t="s">
        <v>45</v>
      </c>
    </row>
    <row r="15" spans="1:33" ht="20.149999999999999" customHeight="1" x14ac:dyDescent="0.35">
      <c r="A15" s="327">
        <v>1</v>
      </c>
      <c r="B15" s="328" t="str">
        <f>IF(RESUMEN!B9="","",RESUMEN!B9)</f>
        <v/>
      </c>
      <c r="C15" s="329" t="str">
        <f>IF(RESUMEN!C9="","",RESUMEN!C9)</f>
        <v/>
      </c>
      <c r="D15" s="328" t="str">
        <f>IF(RESUMEN!D9="","",RESUMEN!D9)</f>
        <v/>
      </c>
      <c r="E15" s="330"/>
      <c r="F15" s="331">
        <f>IF(G15&gt;E15, "error",E15-G15)</f>
        <v>0</v>
      </c>
      <c r="G15" s="330"/>
      <c r="H15" s="330"/>
      <c r="I15" s="332">
        <f>IF(H15=$R$2,'SS-SMI'!$H$22,IF(H15=$S$2,'SS-SMI'!$I$22,IF(H15=$T$2,'SS-SMI'!$J$22,0)))</f>
        <v>0</v>
      </c>
      <c r="J15" s="332">
        <f>SUM(I15*E15)</f>
        <v>0</v>
      </c>
      <c r="K15" s="332">
        <f t="shared" ref="K15:K83" si="0">SUM(J15*14/12)</f>
        <v>0</v>
      </c>
      <c r="L15" s="333"/>
      <c r="M15" s="333"/>
      <c r="N15" s="333"/>
      <c r="O15" s="332">
        <f t="shared" ref="O15:O46" si="1">SUM(L15)</f>
        <v>0</v>
      </c>
      <c r="P15" s="332">
        <f t="shared" ref="P15:P46" si="2">SUM(O15-N15)</f>
        <v>0</v>
      </c>
      <c r="Q15" s="332">
        <f>IF(E15="",0,IF(H15=$R$2,$R$10*F15/E15,IF(H15=$S$2,$S$10*F15/E15,IF(H15=$T$2,$T$10*F15/E15,0))))</f>
        <v>0</v>
      </c>
      <c r="R15" s="334">
        <f>IF(E15="",0,IF(H15=$R$2,$R$10*G15/E15,IF(H15=$S$2,$S$10*G15/E15,IF(H15=$T$2,$T$10*G15/E15,0))))</f>
        <v>0</v>
      </c>
      <c r="S15" s="335">
        <v>0</v>
      </c>
      <c r="T15" s="335">
        <v>0</v>
      </c>
      <c r="U15" s="335"/>
      <c r="V15" s="336">
        <f t="shared" ref="V15:V83" si="3">SUM(O15+Q15+R15-S15-T15)</f>
        <v>0</v>
      </c>
      <c r="W15" s="336">
        <f>P15+Q15+R15-S15-T15</f>
        <v>0</v>
      </c>
      <c r="X15" s="333"/>
      <c r="Y15" s="337">
        <f>IF(X15&lt;&gt;0,SUM((P15-S15-T15+R15+Q15)+X15),W15)</f>
        <v>0</v>
      </c>
      <c r="Z15" s="338"/>
      <c r="AA15" s="339"/>
      <c r="AB15" s="340"/>
      <c r="AC15" s="339"/>
      <c r="AD15" s="341">
        <f t="shared" ref="AD15:AD46" si="4">IF((Y15&gt;V15),0,(V15-Y15))</f>
        <v>0</v>
      </c>
      <c r="AG15" s="55" t="s">
        <v>95</v>
      </c>
    </row>
    <row r="16" spans="1:33" ht="20.149999999999999" customHeight="1" x14ac:dyDescent="0.35">
      <c r="A16" s="327">
        <f>SUM(A15+1)</f>
        <v>2</v>
      </c>
      <c r="B16" s="328" t="str">
        <f>IF(RESUMEN!B10="","",RESUMEN!B10)</f>
        <v/>
      </c>
      <c r="C16" s="329" t="str">
        <f>IF(RESUMEN!C10="","",RESUMEN!C10)</f>
        <v/>
      </c>
      <c r="D16" s="328" t="str">
        <f>IF(RESUMEN!D10="","",RESUMEN!D10)</f>
        <v/>
      </c>
      <c r="E16" s="330"/>
      <c r="F16" s="331">
        <f t="shared" ref="F16:F83" si="5">IF(G16&gt;E16, "error",E16-G16)</f>
        <v>0</v>
      </c>
      <c r="G16" s="330"/>
      <c r="H16" s="330"/>
      <c r="I16" s="332">
        <f>IF(H16=$R$2,'SS-SMI'!$H$22,IF(H16=$S$2,'SS-SMI'!$I$22,IF(H16=$T$2,'SS-SMI'!$J$22,0)))</f>
        <v>0</v>
      </c>
      <c r="J16" s="332">
        <f t="shared" ref="J16:J83" si="6">SUM(I16*E16)</f>
        <v>0</v>
      </c>
      <c r="K16" s="332">
        <f t="shared" si="0"/>
        <v>0</v>
      </c>
      <c r="L16" s="333"/>
      <c r="M16" s="333"/>
      <c r="N16" s="333"/>
      <c r="O16" s="332">
        <f t="shared" si="1"/>
        <v>0</v>
      </c>
      <c r="P16" s="332">
        <f t="shared" si="2"/>
        <v>0</v>
      </c>
      <c r="Q16" s="332">
        <f t="shared" ref="Q16:Q83" si="7">IF(E16="",0,IF(H16=$R$2,$R$10*F16/E16,IF(H16=$S$2,$S$10*F16/E16,IF(H16=$T$2,$T$10*F16/E16,0))))</f>
        <v>0</v>
      </c>
      <c r="R16" s="334">
        <f t="shared" ref="R16:R83" si="8">IF(E16="",0,IF(H16=$R$2,$R$10*G16/E16,IF(H16=$S$2,$S$10*G16/E16,IF(H16=$T$2,$T$10*G16/E16,0))))</f>
        <v>0</v>
      </c>
      <c r="S16" s="335">
        <v>0</v>
      </c>
      <c r="T16" s="335">
        <v>0</v>
      </c>
      <c r="U16" s="335"/>
      <c r="V16" s="336">
        <f t="shared" si="3"/>
        <v>0</v>
      </c>
      <c r="W16" s="336">
        <f t="shared" ref="W16:W83" si="9">P16+Q16+R16-S16-T16</f>
        <v>0</v>
      </c>
      <c r="X16" s="333"/>
      <c r="Y16" s="337">
        <f t="shared" ref="Y16:Y83" si="10">IF(X16&lt;&gt;0,SUM((P16-S16-T16+R16+Q16)+X16),W16)</f>
        <v>0</v>
      </c>
      <c r="Z16" s="338"/>
      <c r="AA16" s="339"/>
      <c r="AB16" s="340"/>
      <c r="AC16" s="339"/>
      <c r="AD16" s="341">
        <f t="shared" si="4"/>
        <v>0</v>
      </c>
      <c r="AG16" s="55" t="s">
        <v>96</v>
      </c>
    </row>
    <row r="17" spans="1:33" ht="20.149999999999999" customHeight="1" x14ac:dyDescent="0.35">
      <c r="A17" s="327">
        <f t="shared" ref="A17:A83" si="11">SUM(A16+1)</f>
        <v>3</v>
      </c>
      <c r="B17" s="328" t="str">
        <f>IF(RESUMEN!B11="","",RESUMEN!B11)</f>
        <v/>
      </c>
      <c r="C17" s="329" t="str">
        <f>IF(RESUMEN!C11="","",RESUMEN!C11)</f>
        <v/>
      </c>
      <c r="D17" s="328" t="str">
        <f>IF(RESUMEN!D11="","",RESUMEN!D11)</f>
        <v/>
      </c>
      <c r="E17" s="330"/>
      <c r="F17" s="331">
        <f t="shared" si="5"/>
        <v>0</v>
      </c>
      <c r="G17" s="330"/>
      <c r="H17" s="330"/>
      <c r="I17" s="332">
        <f>IF(H17=$R$2,'SS-SMI'!$H$22,IF(H17=$S$2,'SS-SMI'!$I$22,IF(H17=$T$2,'SS-SMI'!$J$22,0)))</f>
        <v>0</v>
      </c>
      <c r="J17" s="332">
        <f t="shared" si="6"/>
        <v>0</v>
      </c>
      <c r="K17" s="332">
        <f t="shared" si="0"/>
        <v>0</v>
      </c>
      <c r="L17" s="333"/>
      <c r="M17" s="333"/>
      <c r="N17" s="333"/>
      <c r="O17" s="332">
        <f t="shared" si="1"/>
        <v>0</v>
      </c>
      <c r="P17" s="332">
        <f t="shared" si="2"/>
        <v>0</v>
      </c>
      <c r="Q17" s="332">
        <f t="shared" si="7"/>
        <v>0</v>
      </c>
      <c r="R17" s="334">
        <f t="shared" si="8"/>
        <v>0</v>
      </c>
      <c r="S17" s="335">
        <v>0</v>
      </c>
      <c r="T17" s="335">
        <v>0</v>
      </c>
      <c r="U17" s="335"/>
      <c r="V17" s="336">
        <f t="shared" si="3"/>
        <v>0</v>
      </c>
      <c r="W17" s="336">
        <f t="shared" si="9"/>
        <v>0</v>
      </c>
      <c r="X17" s="333"/>
      <c r="Y17" s="337">
        <f t="shared" si="10"/>
        <v>0</v>
      </c>
      <c r="Z17" s="338"/>
      <c r="AA17" s="339"/>
      <c r="AB17" s="340"/>
      <c r="AC17" s="339"/>
      <c r="AD17" s="341">
        <f t="shared" si="4"/>
        <v>0</v>
      </c>
      <c r="AG17" s="55" t="s">
        <v>97</v>
      </c>
    </row>
    <row r="18" spans="1:33" ht="20.149999999999999" customHeight="1" x14ac:dyDescent="0.35">
      <c r="A18" s="327">
        <f t="shared" si="11"/>
        <v>4</v>
      </c>
      <c r="B18" s="328" t="str">
        <f>IF(RESUMEN!B12="","",RESUMEN!B12)</f>
        <v/>
      </c>
      <c r="C18" s="329" t="str">
        <f>IF(RESUMEN!C12="","",RESUMEN!C12)</f>
        <v/>
      </c>
      <c r="D18" s="328" t="str">
        <f>IF(RESUMEN!D12="","",RESUMEN!D12)</f>
        <v/>
      </c>
      <c r="E18" s="330"/>
      <c r="F18" s="331">
        <f t="shared" si="5"/>
        <v>0</v>
      </c>
      <c r="G18" s="330"/>
      <c r="H18" s="330"/>
      <c r="I18" s="332">
        <f>IF(H18=$R$2,'SS-SMI'!$H$22,IF(H18=$S$2,'SS-SMI'!$I$22,IF(H18=$T$2,'SS-SMI'!$J$22,0)))</f>
        <v>0</v>
      </c>
      <c r="J18" s="332">
        <f t="shared" si="6"/>
        <v>0</v>
      </c>
      <c r="K18" s="332">
        <f t="shared" si="0"/>
        <v>0</v>
      </c>
      <c r="L18" s="333"/>
      <c r="M18" s="333"/>
      <c r="N18" s="333"/>
      <c r="O18" s="332">
        <f t="shared" si="1"/>
        <v>0</v>
      </c>
      <c r="P18" s="332">
        <f t="shared" si="2"/>
        <v>0</v>
      </c>
      <c r="Q18" s="332">
        <f t="shared" si="7"/>
        <v>0</v>
      </c>
      <c r="R18" s="334">
        <f t="shared" si="8"/>
        <v>0</v>
      </c>
      <c r="S18" s="335">
        <v>0</v>
      </c>
      <c r="T18" s="335">
        <v>0</v>
      </c>
      <c r="U18" s="335"/>
      <c r="V18" s="336">
        <f t="shared" si="3"/>
        <v>0</v>
      </c>
      <c r="W18" s="336">
        <f t="shared" si="9"/>
        <v>0</v>
      </c>
      <c r="X18" s="333"/>
      <c r="Y18" s="337">
        <f t="shared" si="10"/>
        <v>0</v>
      </c>
      <c r="Z18" s="338"/>
      <c r="AA18" s="339"/>
      <c r="AB18" s="340"/>
      <c r="AC18" s="339"/>
      <c r="AD18" s="341">
        <f t="shared" si="4"/>
        <v>0</v>
      </c>
    </row>
    <row r="19" spans="1:33" ht="20.149999999999999" customHeight="1" x14ac:dyDescent="0.35">
      <c r="A19" s="327">
        <f t="shared" si="11"/>
        <v>5</v>
      </c>
      <c r="B19" s="328" t="str">
        <f>IF(RESUMEN!B13="","",RESUMEN!B13)</f>
        <v/>
      </c>
      <c r="C19" s="329" t="str">
        <f>IF(RESUMEN!C13="","",RESUMEN!C13)</f>
        <v/>
      </c>
      <c r="D19" s="328" t="str">
        <f>IF(RESUMEN!D13="","",RESUMEN!D13)</f>
        <v/>
      </c>
      <c r="E19" s="330"/>
      <c r="F19" s="331">
        <f t="shared" si="5"/>
        <v>0</v>
      </c>
      <c r="G19" s="330"/>
      <c r="H19" s="330"/>
      <c r="I19" s="332">
        <f>IF(H19=$R$2,'SS-SMI'!$H$22,IF(H19=$S$2,'SS-SMI'!$I$22,IF(H19=$T$2,'SS-SMI'!$J$22,0)))</f>
        <v>0</v>
      </c>
      <c r="J19" s="332">
        <f t="shared" si="6"/>
        <v>0</v>
      </c>
      <c r="K19" s="332">
        <f t="shared" si="0"/>
        <v>0</v>
      </c>
      <c r="L19" s="333"/>
      <c r="M19" s="333"/>
      <c r="N19" s="333"/>
      <c r="O19" s="332">
        <f t="shared" si="1"/>
        <v>0</v>
      </c>
      <c r="P19" s="332">
        <f t="shared" si="2"/>
        <v>0</v>
      </c>
      <c r="Q19" s="332">
        <f t="shared" si="7"/>
        <v>0</v>
      </c>
      <c r="R19" s="334">
        <f t="shared" si="8"/>
        <v>0</v>
      </c>
      <c r="S19" s="335">
        <v>0</v>
      </c>
      <c r="T19" s="335">
        <v>0</v>
      </c>
      <c r="U19" s="335"/>
      <c r="V19" s="336">
        <f t="shared" si="3"/>
        <v>0</v>
      </c>
      <c r="W19" s="336">
        <f t="shared" si="9"/>
        <v>0</v>
      </c>
      <c r="X19" s="333"/>
      <c r="Y19" s="337">
        <f t="shared" si="10"/>
        <v>0</v>
      </c>
      <c r="Z19" s="338"/>
      <c r="AA19" s="339"/>
      <c r="AB19" s="340"/>
      <c r="AC19" s="339"/>
      <c r="AD19" s="341">
        <f t="shared" si="4"/>
        <v>0</v>
      </c>
    </row>
    <row r="20" spans="1:33" ht="20.149999999999999" customHeight="1" x14ac:dyDescent="0.35">
      <c r="A20" s="327">
        <f t="shared" si="11"/>
        <v>6</v>
      </c>
      <c r="B20" s="328" t="str">
        <f>IF(RESUMEN!B14="","",RESUMEN!B14)</f>
        <v/>
      </c>
      <c r="C20" s="329" t="str">
        <f>IF(RESUMEN!C14="","",RESUMEN!C14)</f>
        <v/>
      </c>
      <c r="D20" s="328" t="str">
        <f>IF(RESUMEN!D14="","",RESUMEN!D14)</f>
        <v/>
      </c>
      <c r="E20" s="330"/>
      <c r="F20" s="331">
        <f t="shared" si="5"/>
        <v>0</v>
      </c>
      <c r="G20" s="330"/>
      <c r="H20" s="330"/>
      <c r="I20" s="332">
        <f>IF(H20=$R$2,'SS-SMI'!$H$22,IF(H20=$S$2,'SS-SMI'!$I$22,IF(H20=$T$2,'SS-SMI'!$J$22,0)))</f>
        <v>0</v>
      </c>
      <c r="J20" s="332">
        <f t="shared" si="6"/>
        <v>0</v>
      </c>
      <c r="K20" s="332">
        <f t="shared" si="0"/>
        <v>0</v>
      </c>
      <c r="L20" s="333"/>
      <c r="M20" s="333"/>
      <c r="N20" s="333"/>
      <c r="O20" s="332">
        <f t="shared" si="1"/>
        <v>0</v>
      </c>
      <c r="P20" s="332">
        <f t="shared" si="2"/>
        <v>0</v>
      </c>
      <c r="Q20" s="332">
        <f t="shared" si="7"/>
        <v>0</v>
      </c>
      <c r="R20" s="334">
        <f t="shared" si="8"/>
        <v>0</v>
      </c>
      <c r="S20" s="335">
        <v>0</v>
      </c>
      <c r="T20" s="335">
        <v>0</v>
      </c>
      <c r="U20" s="335"/>
      <c r="V20" s="336">
        <f t="shared" si="3"/>
        <v>0</v>
      </c>
      <c r="W20" s="336">
        <f t="shared" si="9"/>
        <v>0</v>
      </c>
      <c r="X20" s="333"/>
      <c r="Y20" s="337">
        <f t="shared" si="10"/>
        <v>0</v>
      </c>
      <c r="Z20" s="338"/>
      <c r="AA20" s="339"/>
      <c r="AB20" s="340"/>
      <c r="AC20" s="339"/>
      <c r="AD20" s="341">
        <f t="shared" si="4"/>
        <v>0</v>
      </c>
    </row>
    <row r="21" spans="1:33" ht="20.149999999999999" customHeight="1" x14ac:dyDescent="0.35">
      <c r="A21" s="327">
        <f t="shared" si="11"/>
        <v>7</v>
      </c>
      <c r="B21" s="328" t="str">
        <f>IF(RESUMEN!B15="","",RESUMEN!B15)</f>
        <v/>
      </c>
      <c r="C21" s="329" t="str">
        <f>IF(RESUMEN!C15="","",RESUMEN!C15)</f>
        <v/>
      </c>
      <c r="D21" s="328" t="str">
        <f>IF(RESUMEN!D15="","",RESUMEN!D15)</f>
        <v/>
      </c>
      <c r="E21" s="330"/>
      <c r="F21" s="331">
        <f t="shared" si="5"/>
        <v>0</v>
      </c>
      <c r="G21" s="330"/>
      <c r="H21" s="330"/>
      <c r="I21" s="332">
        <f>IF(H21=$R$2,'SS-SMI'!$H$22,IF(H21=$S$2,'SS-SMI'!$I$22,IF(H21=$T$2,'SS-SMI'!$J$22,0)))</f>
        <v>0</v>
      </c>
      <c r="J21" s="332">
        <f t="shared" si="6"/>
        <v>0</v>
      </c>
      <c r="K21" s="332">
        <f t="shared" si="0"/>
        <v>0</v>
      </c>
      <c r="L21" s="333"/>
      <c r="M21" s="333"/>
      <c r="N21" s="333"/>
      <c r="O21" s="332">
        <f t="shared" si="1"/>
        <v>0</v>
      </c>
      <c r="P21" s="332">
        <f t="shared" si="2"/>
        <v>0</v>
      </c>
      <c r="Q21" s="332">
        <f t="shared" si="7"/>
        <v>0</v>
      </c>
      <c r="R21" s="334">
        <f t="shared" si="8"/>
        <v>0</v>
      </c>
      <c r="S21" s="335">
        <v>0</v>
      </c>
      <c r="T21" s="335">
        <v>0</v>
      </c>
      <c r="U21" s="335"/>
      <c r="V21" s="336">
        <f t="shared" si="3"/>
        <v>0</v>
      </c>
      <c r="W21" s="336">
        <f t="shared" si="9"/>
        <v>0</v>
      </c>
      <c r="X21" s="333"/>
      <c r="Y21" s="337">
        <f t="shared" si="10"/>
        <v>0</v>
      </c>
      <c r="Z21" s="338"/>
      <c r="AA21" s="339"/>
      <c r="AB21" s="340"/>
      <c r="AC21" s="339"/>
      <c r="AD21" s="341">
        <f t="shared" si="4"/>
        <v>0</v>
      </c>
    </row>
    <row r="22" spans="1:33" ht="20.149999999999999" customHeight="1" x14ac:dyDescent="0.35">
      <c r="A22" s="327">
        <f t="shared" si="11"/>
        <v>8</v>
      </c>
      <c r="B22" s="328" t="str">
        <f>IF(RESUMEN!B16="","",RESUMEN!B16)</f>
        <v/>
      </c>
      <c r="C22" s="329" t="str">
        <f>IF(RESUMEN!C16="","",RESUMEN!C16)</f>
        <v/>
      </c>
      <c r="D22" s="328" t="str">
        <f>IF(RESUMEN!D16="","",RESUMEN!D16)</f>
        <v/>
      </c>
      <c r="E22" s="330"/>
      <c r="F22" s="331">
        <f t="shared" si="5"/>
        <v>0</v>
      </c>
      <c r="G22" s="330"/>
      <c r="H22" s="330"/>
      <c r="I22" s="332">
        <f>IF(H22=$R$2,'SS-SMI'!$H$22,IF(H22=$S$2,'SS-SMI'!$I$22,IF(H22=$T$2,'SS-SMI'!$J$22,0)))</f>
        <v>0</v>
      </c>
      <c r="J22" s="332">
        <f t="shared" si="6"/>
        <v>0</v>
      </c>
      <c r="K22" s="332">
        <f t="shared" si="0"/>
        <v>0</v>
      </c>
      <c r="L22" s="333"/>
      <c r="M22" s="333"/>
      <c r="N22" s="333"/>
      <c r="O22" s="332">
        <f t="shared" si="1"/>
        <v>0</v>
      </c>
      <c r="P22" s="332">
        <f t="shared" si="2"/>
        <v>0</v>
      </c>
      <c r="Q22" s="332">
        <f t="shared" si="7"/>
        <v>0</v>
      </c>
      <c r="R22" s="334">
        <f t="shared" si="8"/>
        <v>0</v>
      </c>
      <c r="S22" s="335">
        <v>0</v>
      </c>
      <c r="T22" s="335">
        <v>0</v>
      </c>
      <c r="U22" s="335"/>
      <c r="V22" s="336">
        <f t="shared" si="3"/>
        <v>0</v>
      </c>
      <c r="W22" s="336">
        <f t="shared" si="9"/>
        <v>0</v>
      </c>
      <c r="X22" s="333"/>
      <c r="Y22" s="337">
        <f t="shared" si="10"/>
        <v>0</v>
      </c>
      <c r="Z22" s="338"/>
      <c r="AA22" s="339"/>
      <c r="AB22" s="340"/>
      <c r="AC22" s="339"/>
      <c r="AD22" s="341">
        <f t="shared" si="4"/>
        <v>0</v>
      </c>
    </row>
    <row r="23" spans="1:33" ht="20.149999999999999" customHeight="1" x14ac:dyDescent="0.35">
      <c r="A23" s="327">
        <f t="shared" si="11"/>
        <v>9</v>
      </c>
      <c r="B23" s="328" t="str">
        <f>IF(RESUMEN!B17="","",RESUMEN!B17)</f>
        <v/>
      </c>
      <c r="C23" s="329" t="str">
        <f>IF(RESUMEN!C17="","",RESUMEN!C17)</f>
        <v/>
      </c>
      <c r="D23" s="328" t="str">
        <f>IF(RESUMEN!D17="","",RESUMEN!D17)</f>
        <v/>
      </c>
      <c r="E23" s="330"/>
      <c r="F23" s="331">
        <f t="shared" si="5"/>
        <v>0</v>
      </c>
      <c r="G23" s="330"/>
      <c r="H23" s="330"/>
      <c r="I23" s="332">
        <f>IF(H23=$R$2,'SS-SMI'!$H$22,IF(H23=$S$2,'SS-SMI'!$I$22,IF(H23=$T$2,'SS-SMI'!$J$22,0)))</f>
        <v>0</v>
      </c>
      <c r="J23" s="332">
        <f t="shared" si="6"/>
        <v>0</v>
      </c>
      <c r="K23" s="332">
        <f t="shared" si="0"/>
        <v>0</v>
      </c>
      <c r="L23" s="333"/>
      <c r="M23" s="333"/>
      <c r="N23" s="333"/>
      <c r="O23" s="332">
        <f t="shared" si="1"/>
        <v>0</v>
      </c>
      <c r="P23" s="332">
        <f t="shared" si="2"/>
        <v>0</v>
      </c>
      <c r="Q23" s="332">
        <f t="shared" si="7"/>
        <v>0</v>
      </c>
      <c r="R23" s="334">
        <f t="shared" si="8"/>
        <v>0</v>
      </c>
      <c r="S23" s="335">
        <v>0</v>
      </c>
      <c r="T23" s="335">
        <v>0</v>
      </c>
      <c r="U23" s="335"/>
      <c r="V23" s="336">
        <f t="shared" si="3"/>
        <v>0</v>
      </c>
      <c r="W23" s="336">
        <f t="shared" si="9"/>
        <v>0</v>
      </c>
      <c r="X23" s="333"/>
      <c r="Y23" s="337">
        <f t="shared" si="10"/>
        <v>0</v>
      </c>
      <c r="Z23" s="338"/>
      <c r="AA23" s="339"/>
      <c r="AB23" s="340"/>
      <c r="AC23" s="339"/>
      <c r="AD23" s="341">
        <f t="shared" si="4"/>
        <v>0</v>
      </c>
    </row>
    <row r="24" spans="1:33" ht="20.149999999999999" customHeight="1" x14ac:dyDescent="0.35">
      <c r="A24" s="327">
        <f t="shared" si="11"/>
        <v>10</v>
      </c>
      <c r="B24" s="328" t="str">
        <f>IF(RESUMEN!B18="","",RESUMEN!B18)</f>
        <v/>
      </c>
      <c r="C24" s="329" t="str">
        <f>IF(RESUMEN!C18="","",RESUMEN!C18)</f>
        <v/>
      </c>
      <c r="D24" s="328" t="str">
        <f>IF(RESUMEN!D18="","",RESUMEN!D18)</f>
        <v/>
      </c>
      <c r="E24" s="330"/>
      <c r="F24" s="331">
        <f t="shared" si="5"/>
        <v>0</v>
      </c>
      <c r="G24" s="330"/>
      <c r="H24" s="330"/>
      <c r="I24" s="332">
        <f>IF(H24=$R$2,'SS-SMI'!$H$22,IF(H24=$S$2,'SS-SMI'!$I$22,IF(H24=$T$2,'SS-SMI'!$J$22,0)))</f>
        <v>0</v>
      </c>
      <c r="J24" s="332">
        <f t="shared" si="6"/>
        <v>0</v>
      </c>
      <c r="K24" s="332">
        <f t="shared" si="0"/>
        <v>0</v>
      </c>
      <c r="L24" s="333"/>
      <c r="M24" s="333"/>
      <c r="N24" s="333"/>
      <c r="O24" s="332">
        <f t="shared" si="1"/>
        <v>0</v>
      </c>
      <c r="P24" s="332">
        <f t="shared" si="2"/>
        <v>0</v>
      </c>
      <c r="Q24" s="332">
        <f t="shared" si="7"/>
        <v>0</v>
      </c>
      <c r="R24" s="334">
        <f t="shared" si="8"/>
        <v>0</v>
      </c>
      <c r="S24" s="335">
        <v>0</v>
      </c>
      <c r="T24" s="335">
        <v>0</v>
      </c>
      <c r="U24" s="335"/>
      <c r="V24" s="336">
        <f t="shared" si="3"/>
        <v>0</v>
      </c>
      <c r="W24" s="336">
        <f t="shared" si="9"/>
        <v>0</v>
      </c>
      <c r="X24" s="333"/>
      <c r="Y24" s="337">
        <f t="shared" si="10"/>
        <v>0</v>
      </c>
      <c r="Z24" s="338"/>
      <c r="AA24" s="339"/>
      <c r="AB24" s="340"/>
      <c r="AC24" s="339"/>
      <c r="AD24" s="341">
        <f t="shared" si="4"/>
        <v>0</v>
      </c>
    </row>
    <row r="25" spans="1:33" ht="20.149999999999999" customHeight="1" x14ac:dyDescent="0.35">
      <c r="A25" s="327">
        <f t="shared" si="11"/>
        <v>11</v>
      </c>
      <c r="B25" s="328" t="str">
        <f>IF(RESUMEN!B19="","",RESUMEN!B19)</f>
        <v/>
      </c>
      <c r="C25" s="329" t="str">
        <f>IF(RESUMEN!C19="","",RESUMEN!C19)</f>
        <v/>
      </c>
      <c r="D25" s="328" t="str">
        <f>IF(RESUMEN!D19="","",RESUMEN!D19)</f>
        <v/>
      </c>
      <c r="E25" s="330"/>
      <c r="F25" s="331">
        <f t="shared" si="5"/>
        <v>0</v>
      </c>
      <c r="G25" s="330"/>
      <c r="H25" s="330"/>
      <c r="I25" s="332">
        <f>IF(H25=$R$2,'SS-SMI'!$H$22,IF(H25=$S$2,'SS-SMI'!$I$22,IF(H25=$T$2,'SS-SMI'!$J$22,0)))</f>
        <v>0</v>
      </c>
      <c r="J25" s="332">
        <f t="shared" si="6"/>
        <v>0</v>
      </c>
      <c r="K25" s="332">
        <f t="shared" si="0"/>
        <v>0</v>
      </c>
      <c r="L25" s="333"/>
      <c r="M25" s="333"/>
      <c r="N25" s="333"/>
      <c r="O25" s="332">
        <f t="shared" si="1"/>
        <v>0</v>
      </c>
      <c r="P25" s="332">
        <f t="shared" si="2"/>
        <v>0</v>
      </c>
      <c r="Q25" s="332">
        <f t="shared" si="7"/>
        <v>0</v>
      </c>
      <c r="R25" s="334">
        <f t="shared" si="8"/>
        <v>0</v>
      </c>
      <c r="S25" s="335">
        <v>0</v>
      </c>
      <c r="T25" s="335">
        <v>0</v>
      </c>
      <c r="U25" s="335"/>
      <c r="V25" s="336">
        <f t="shared" si="3"/>
        <v>0</v>
      </c>
      <c r="W25" s="336">
        <f t="shared" si="9"/>
        <v>0</v>
      </c>
      <c r="X25" s="333"/>
      <c r="Y25" s="337">
        <f t="shared" si="10"/>
        <v>0</v>
      </c>
      <c r="Z25" s="338"/>
      <c r="AA25" s="339"/>
      <c r="AB25" s="340"/>
      <c r="AC25" s="339"/>
      <c r="AD25" s="341">
        <f t="shared" si="4"/>
        <v>0</v>
      </c>
    </row>
    <row r="26" spans="1:33" ht="20.149999999999999" customHeight="1" x14ac:dyDescent="0.35">
      <c r="A26" s="327">
        <f t="shared" si="11"/>
        <v>12</v>
      </c>
      <c r="B26" s="328" t="str">
        <f>IF(RESUMEN!B20="","",RESUMEN!B20)</f>
        <v/>
      </c>
      <c r="C26" s="329" t="str">
        <f>IF(RESUMEN!C20="","",RESUMEN!C20)</f>
        <v/>
      </c>
      <c r="D26" s="328" t="str">
        <f>IF(RESUMEN!D20="","",RESUMEN!D20)</f>
        <v/>
      </c>
      <c r="E26" s="330"/>
      <c r="F26" s="331">
        <f t="shared" si="5"/>
        <v>0</v>
      </c>
      <c r="G26" s="330"/>
      <c r="H26" s="330"/>
      <c r="I26" s="332">
        <f>IF(H26=$R$2,'SS-SMI'!$H$22,IF(H26=$S$2,'SS-SMI'!$I$22,IF(H26=$T$2,'SS-SMI'!$J$22,0)))</f>
        <v>0</v>
      </c>
      <c r="J26" s="332">
        <f t="shared" si="6"/>
        <v>0</v>
      </c>
      <c r="K26" s="332">
        <f t="shared" si="0"/>
        <v>0</v>
      </c>
      <c r="L26" s="333"/>
      <c r="M26" s="333"/>
      <c r="N26" s="333"/>
      <c r="O26" s="332">
        <f t="shared" si="1"/>
        <v>0</v>
      </c>
      <c r="P26" s="332">
        <f t="shared" si="2"/>
        <v>0</v>
      </c>
      <c r="Q26" s="332">
        <f t="shared" si="7"/>
        <v>0</v>
      </c>
      <c r="R26" s="334">
        <f t="shared" si="8"/>
        <v>0</v>
      </c>
      <c r="S26" s="335">
        <v>0</v>
      </c>
      <c r="T26" s="335">
        <v>0</v>
      </c>
      <c r="U26" s="335"/>
      <c r="V26" s="336">
        <f t="shared" si="3"/>
        <v>0</v>
      </c>
      <c r="W26" s="336">
        <f t="shared" si="9"/>
        <v>0</v>
      </c>
      <c r="X26" s="333"/>
      <c r="Y26" s="337">
        <f t="shared" si="10"/>
        <v>0</v>
      </c>
      <c r="Z26" s="338"/>
      <c r="AA26" s="339"/>
      <c r="AB26" s="340"/>
      <c r="AC26" s="339"/>
      <c r="AD26" s="341">
        <f t="shared" si="4"/>
        <v>0</v>
      </c>
    </row>
    <row r="27" spans="1:33" ht="20.149999999999999" customHeight="1" x14ac:dyDescent="0.35">
      <c r="A27" s="327">
        <f t="shared" si="11"/>
        <v>13</v>
      </c>
      <c r="B27" s="328" t="str">
        <f>IF(RESUMEN!B21="","",RESUMEN!B21)</f>
        <v/>
      </c>
      <c r="C27" s="329" t="str">
        <f>IF(RESUMEN!C21="","",RESUMEN!C21)</f>
        <v/>
      </c>
      <c r="D27" s="328" t="str">
        <f>IF(RESUMEN!D21="","",RESUMEN!D21)</f>
        <v/>
      </c>
      <c r="E27" s="330"/>
      <c r="F27" s="331">
        <f t="shared" si="5"/>
        <v>0</v>
      </c>
      <c r="G27" s="330"/>
      <c r="H27" s="330"/>
      <c r="I27" s="332">
        <f>IF(H27=$R$2,'SS-SMI'!$H$22,IF(H27=$S$2,'SS-SMI'!$I$22,IF(H27=$T$2,'SS-SMI'!$J$22,0)))</f>
        <v>0</v>
      </c>
      <c r="J27" s="332">
        <f t="shared" si="6"/>
        <v>0</v>
      </c>
      <c r="K27" s="332">
        <f t="shared" si="0"/>
        <v>0</v>
      </c>
      <c r="L27" s="333"/>
      <c r="M27" s="333"/>
      <c r="N27" s="333"/>
      <c r="O27" s="332">
        <f t="shared" si="1"/>
        <v>0</v>
      </c>
      <c r="P27" s="332">
        <f t="shared" si="2"/>
        <v>0</v>
      </c>
      <c r="Q27" s="332">
        <f t="shared" si="7"/>
        <v>0</v>
      </c>
      <c r="R27" s="334">
        <f t="shared" si="8"/>
        <v>0</v>
      </c>
      <c r="S27" s="335">
        <v>0</v>
      </c>
      <c r="T27" s="335">
        <v>0</v>
      </c>
      <c r="U27" s="335"/>
      <c r="V27" s="336">
        <f t="shared" si="3"/>
        <v>0</v>
      </c>
      <c r="W27" s="336">
        <f t="shared" si="9"/>
        <v>0</v>
      </c>
      <c r="X27" s="333"/>
      <c r="Y27" s="337">
        <f t="shared" si="10"/>
        <v>0</v>
      </c>
      <c r="Z27" s="338"/>
      <c r="AA27" s="339"/>
      <c r="AB27" s="340"/>
      <c r="AC27" s="339"/>
      <c r="AD27" s="341">
        <f t="shared" si="4"/>
        <v>0</v>
      </c>
    </row>
    <row r="28" spans="1:33" ht="20.149999999999999" customHeight="1" x14ac:dyDescent="0.35">
      <c r="A28" s="327">
        <f t="shared" si="11"/>
        <v>14</v>
      </c>
      <c r="B28" s="328" t="str">
        <f>IF(RESUMEN!B22="","",RESUMEN!B22)</f>
        <v/>
      </c>
      <c r="C28" s="329" t="str">
        <f>IF(RESUMEN!C22="","",RESUMEN!C22)</f>
        <v/>
      </c>
      <c r="D28" s="328" t="str">
        <f>IF(RESUMEN!D22="","",RESUMEN!D22)</f>
        <v/>
      </c>
      <c r="E28" s="330"/>
      <c r="F28" s="331">
        <f t="shared" si="5"/>
        <v>0</v>
      </c>
      <c r="G28" s="330"/>
      <c r="H28" s="330"/>
      <c r="I28" s="332">
        <f>IF(H28=$R$2,'SS-SMI'!$H$22,IF(H28=$S$2,'SS-SMI'!$I$22,IF(H28=$T$2,'SS-SMI'!$J$22,0)))</f>
        <v>0</v>
      </c>
      <c r="J28" s="332">
        <f t="shared" si="6"/>
        <v>0</v>
      </c>
      <c r="K28" s="332">
        <f t="shared" si="0"/>
        <v>0</v>
      </c>
      <c r="L28" s="333"/>
      <c r="M28" s="333"/>
      <c r="N28" s="333"/>
      <c r="O28" s="332">
        <f t="shared" si="1"/>
        <v>0</v>
      </c>
      <c r="P28" s="332">
        <f t="shared" si="2"/>
        <v>0</v>
      </c>
      <c r="Q28" s="332">
        <f t="shared" si="7"/>
        <v>0</v>
      </c>
      <c r="R28" s="334">
        <f t="shared" si="8"/>
        <v>0</v>
      </c>
      <c r="S28" s="335">
        <v>0</v>
      </c>
      <c r="T28" s="335">
        <v>0</v>
      </c>
      <c r="U28" s="335"/>
      <c r="V28" s="336">
        <f t="shared" si="3"/>
        <v>0</v>
      </c>
      <c r="W28" s="336">
        <f t="shared" si="9"/>
        <v>0</v>
      </c>
      <c r="X28" s="333"/>
      <c r="Y28" s="337">
        <f t="shared" si="10"/>
        <v>0</v>
      </c>
      <c r="Z28" s="338"/>
      <c r="AA28" s="339"/>
      <c r="AB28" s="340"/>
      <c r="AC28" s="339"/>
      <c r="AD28" s="341">
        <f t="shared" si="4"/>
        <v>0</v>
      </c>
    </row>
    <row r="29" spans="1:33" ht="20.149999999999999" customHeight="1" x14ac:dyDescent="0.35">
      <c r="A29" s="327">
        <f t="shared" si="11"/>
        <v>15</v>
      </c>
      <c r="B29" s="328" t="str">
        <f>IF(RESUMEN!B23="","",RESUMEN!B23)</f>
        <v/>
      </c>
      <c r="C29" s="329" t="str">
        <f>IF(RESUMEN!C23="","",RESUMEN!C23)</f>
        <v/>
      </c>
      <c r="D29" s="328" t="str">
        <f>IF(RESUMEN!D23="","",RESUMEN!D23)</f>
        <v/>
      </c>
      <c r="E29" s="330"/>
      <c r="F29" s="331">
        <f t="shared" si="5"/>
        <v>0</v>
      </c>
      <c r="G29" s="330"/>
      <c r="H29" s="330"/>
      <c r="I29" s="332">
        <f>IF(H29=$R$2,'SS-SMI'!$H$22,IF(H29=$S$2,'SS-SMI'!$I$22,IF(H29=$T$2,'SS-SMI'!$J$22,0)))</f>
        <v>0</v>
      </c>
      <c r="J29" s="332">
        <f t="shared" si="6"/>
        <v>0</v>
      </c>
      <c r="K29" s="332">
        <f t="shared" si="0"/>
        <v>0</v>
      </c>
      <c r="L29" s="333"/>
      <c r="M29" s="333"/>
      <c r="N29" s="333"/>
      <c r="O29" s="332">
        <f t="shared" si="1"/>
        <v>0</v>
      </c>
      <c r="P29" s="332">
        <f t="shared" si="2"/>
        <v>0</v>
      </c>
      <c r="Q29" s="332">
        <f t="shared" si="7"/>
        <v>0</v>
      </c>
      <c r="R29" s="334">
        <f t="shared" si="8"/>
        <v>0</v>
      </c>
      <c r="S29" s="335">
        <v>0</v>
      </c>
      <c r="T29" s="335">
        <v>0</v>
      </c>
      <c r="U29" s="335"/>
      <c r="V29" s="336">
        <f t="shared" si="3"/>
        <v>0</v>
      </c>
      <c r="W29" s="336">
        <f t="shared" si="9"/>
        <v>0</v>
      </c>
      <c r="X29" s="333"/>
      <c r="Y29" s="337">
        <f t="shared" si="10"/>
        <v>0</v>
      </c>
      <c r="Z29" s="338"/>
      <c r="AA29" s="339"/>
      <c r="AB29" s="340"/>
      <c r="AC29" s="339"/>
      <c r="AD29" s="341">
        <f t="shared" si="4"/>
        <v>0</v>
      </c>
    </row>
    <row r="30" spans="1:33" ht="20.149999999999999" customHeight="1" x14ac:dyDescent="0.35">
      <c r="A30" s="327">
        <f t="shared" si="11"/>
        <v>16</v>
      </c>
      <c r="B30" s="328" t="str">
        <f>IF(RESUMEN!B24="","",RESUMEN!B24)</f>
        <v/>
      </c>
      <c r="C30" s="329" t="str">
        <f>IF(RESUMEN!C24="","",RESUMEN!C24)</f>
        <v/>
      </c>
      <c r="D30" s="328" t="str">
        <f>IF(RESUMEN!D24="","",RESUMEN!D24)</f>
        <v/>
      </c>
      <c r="E30" s="330"/>
      <c r="F30" s="331">
        <f t="shared" si="5"/>
        <v>0</v>
      </c>
      <c r="G30" s="330"/>
      <c r="H30" s="330"/>
      <c r="I30" s="332">
        <f>IF(H30=$R$2,'SS-SMI'!$H$22,IF(H30=$S$2,'SS-SMI'!$I$22,IF(H30=$T$2,'SS-SMI'!$J$22,0)))</f>
        <v>0</v>
      </c>
      <c r="J30" s="332">
        <f t="shared" si="6"/>
        <v>0</v>
      </c>
      <c r="K30" s="332">
        <f t="shared" si="0"/>
        <v>0</v>
      </c>
      <c r="L30" s="333"/>
      <c r="M30" s="333"/>
      <c r="N30" s="333"/>
      <c r="O30" s="332">
        <f t="shared" si="1"/>
        <v>0</v>
      </c>
      <c r="P30" s="332">
        <f t="shared" si="2"/>
        <v>0</v>
      </c>
      <c r="Q30" s="332">
        <f t="shared" si="7"/>
        <v>0</v>
      </c>
      <c r="R30" s="334">
        <f t="shared" si="8"/>
        <v>0</v>
      </c>
      <c r="S30" s="335">
        <v>0</v>
      </c>
      <c r="T30" s="335">
        <v>0</v>
      </c>
      <c r="U30" s="335"/>
      <c r="V30" s="336">
        <f t="shared" si="3"/>
        <v>0</v>
      </c>
      <c r="W30" s="336">
        <f t="shared" si="9"/>
        <v>0</v>
      </c>
      <c r="X30" s="333"/>
      <c r="Y30" s="337">
        <f t="shared" si="10"/>
        <v>0</v>
      </c>
      <c r="Z30" s="338"/>
      <c r="AA30" s="339"/>
      <c r="AB30" s="340"/>
      <c r="AC30" s="339"/>
      <c r="AD30" s="341">
        <f t="shared" si="4"/>
        <v>0</v>
      </c>
    </row>
    <row r="31" spans="1:33" ht="20.149999999999999" customHeight="1" x14ac:dyDescent="0.35">
      <c r="A31" s="327">
        <f t="shared" si="11"/>
        <v>17</v>
      </c>
      <c r="B31" s="328" t="str">
        <f>IF(RESUMEN!B25="","",RESUMEN!B25)</f>
        <v/>
      </c>
      <c r="C31" s="329" t="str">
        <f>IF(RESUMEN!C25="","",RESUMEN!C25)</f>
        <v/>
      </c>
      <c r="D31" s="328" t="str">
        <f>IF(RESUMEN!D25="","",RESUMEN!D25)</f>
        <v/>
      </c>
      <c r="E31" s="330"/>
      <c r="F31" s="331">
        <f t="shared" si="5"/>
        <v>0</v>
      </c>
      <c r="G31" s="330"/>
      <c r="H31" s="330"/>
      <c r="I31" s="332">
        <f>IF(H31=$R$2,'SS-SMI'!$H$22,IF(H31=$S$2,'SS-SMI'!$I$22,IF(H31=$T$2,'SS-SMI'!$J$22,0)))</f>
        <v>0</v>
      </c>
      <c r="J31" s="332">
        <f t="shared" si="6"/>
        <v>0</v>
      </c>
      <c r="K31" s="332">
        <f t="shared" si="0"/>
        <v>0</v>
      </c>
      <c r="L31" s="333"/>
      <c r="M31" s="333"/>
      <c r="N31" s="333"/>
      <c r="O31" s="332">
        <f t="shared" si="1"/>
        <v>0</v>
      </c>
      <c r="P31" s="332">
        <f t="shared" si="2"/>
        <v>0</v>
      </c>
      <c r="Q31" s="332">
        <f t="shared" si="7"/>
        <v>0</v>
      </c>
      <c r="R31" s="334">
        <f t="shared" si="8"/>
        <v>0</v>
      </c>
      <c r="S31" s="335">
        <v>0</v>
      </c>
      <c r="T31" s="335">
        <v>0</v>
      </c>
      <c r="U31" s="335"/>
      <c r="V31" s="336">
        <f t="shared" si="3"/>
        <v>0</v>
      </c>
      <c r="W31" s="336">
        <f t="shared" si="9"/>
        <v>0</v>
      </c>
      <c r="X31" s="333"/>
      <c r="Y31" s="337">
        <f t="shared" si="10"/>
        <v>0</v>
      </c>
      <c r="Z31" s="338"/>
      <c r="AA31" s="339"/>
      <c r="AB31" s="340"/>
      <c r="AC31" s="339"/>
      <c r="AD31" s="341">
        <f t="shared" si="4"/>
        <v>0</v>
      </c>
    </row>
    <row r="32" spans="1:33" ht="20.149999999999999" customHeight="1" x14ac:dyDescent="0.35">
      <c r="A32" s="327">
        <f t="shared" si="11"/>
        <v>18</v>
      </c>
      <c r="B32" s="328" t="str">
        <f>IF(RESUMEN!B26="","",RESUMEN!B26)</f>
        <v/>
      </c>
      <c r="C32" s="329" t="str">
        <f>IF(RESUMEN!C26="","",RESUMEN!C26)</f>
        <v/>
      </c>
      <c r="D32" s="328" t="str">
        <f>IF(RESUMEN!D26="","",RESUMEN!D26)</f>
        <v/>
      </c>
      <c r="E32" s="330"/>
      <c r="F32" s="331">
        <f t="shared" si="5"/>
        <v>0</v>
      </c>
      <c r="G32" s="330"/>
      <c r="H32" s="330"/>
      <c r="I32" s="332">
        <f>IF(H32=$R$2,'SS-SMI'!$H$22,IF(H32=$S$2,'SS-SMI'!$I$22,IF(H32=$T$2,'SS-SMI'!$J$22,0)))</f>
        <v>0</v>
      </c>
      <c r="J32" s="332">
        <f t="shared" si="6"/>
        <v>0</v>
      </c>
      <c r="K32" s="332">
        <f t="shared" si="0"/>
        <v>0</v>
      </c>
      <c r="L32" s="333"/>
      <c r="M32" s="333"/>
      <c r="N32" s="333"/>
      <c r="O32" s="332">
        <f t="shared" si="1"/>
        <v>0</v>
      </c>
      <c r="P32" s="332">
        <f t="shared" si="2"/>
        <v>0</v>
      </c>
      <c r="Q32" s="332">
        <f t="shared" si="7"/>
        <v>0</v>
      </c>
      <c r="R32" s="334">
        <f t="shared" si="8"/>
        <v>0</v>
      </c>
      <c r="S32" s="335">
        <v>0</v>
      </c>
      <c r="T32" s="335">
        <v>0</v>
      </c>
      <c r="U32" s="335"/>
      <c r="V32" s="336">
        <f t="shared" si="3"/>
        <v>0</v>
      </c>
      <c r="W32" s="336">
        <f t="shared" si="9"/>
        <v>0</v>
      </c>
      <c r="X32" s="333"/>
      <c r="Y32" s="337">
        <f t="shared" si="10"/>
        <v>0</v>
      </c>
      <c r="Z32" s="338"/>
      <c r="AA32" s="339"/>
      <c r="AB32" s="340"/>
      <c r="AC32" s="339"/>
      <c r="AD32" s="341">
        <f t="shared" si="4"/>
        <v>0</v>
      </c>
    </row>
    <row r="33" spans="1:30" ht="20.149999999999999" customHeight="1" x14ac:dyDescent="0.35">
      <c r="A33" s="327">
        <f t="shared" si="11"/>
        <v>19</v>
      </c>
      <c r="B33" s="328" t="str">
        <f>IF(RESUMEN!B27="","",RESUMEN!B27)</f>
        <v/>
      </c>
      <c r="C33" s="329" t="str">
        <f>IF(RESUMEN!C27="","",RESUMEN!C27)</f>
        <v/>
      </c>
      <c r="D33" s="328" t="str">
        <f>IF(RESUMEN!D27="","",RESUMEN!D27)</f>
        <v/>
      </c>
      <c r="E33" s="330"/>
      <c r="F33" s="331">
        <f t="shared" si="5"/>
        <v>0</v>
      </c>
      <c r="G33" s="330"/>
      <c r="H33" s="330"/>
      <c r="I33" s="332">
        <f>IF(H33=$R$2,'SS-SMI'!$H$22,IF(H33=$S$2,'SS-SMI'!$I$22,IF(H33=$T$2,'SS-SMI'!$J$22,0)))</f>
        <v>0</v>
      </c>
      <c r="J33" s="332">
        <f t="shared" si="6"/>
        <v>0</v>
      </c>
      <c r="K33" s="332">
        <f t="shared" si="0"/>
        <v>0</v>
      </c>
      <c r="L33" s="333"/>
      <c r="M33" s="333"/>
      <c r="N33" s="333"/>
      <c r="O33" s="332">
        <f t="shared" si="1"/>
        <v>0</v>
      </c>
      <c r="P33" s="332">
        <f t="shared" si="2"/>
        <v>0</v>
      </c>
      <c r="Q33" s="332">
        <f t="shared" si="7"/>
        <v>0</v>
      </c>
      <c r="R33" s="334">
        <f t="shared" si="8"/>
        <v>0</v>
      </c>
      <c r="S33" s="335">
        <v>0</v>
      </c>
      <c r="T33" s="335">
        <v>0</v>
      </c>
      <c r="U33" s="335"/>
      <c r="V33" s="336">
        <f t="shared" si="3"/>
        <v>0</v>
      </c>
      <c r="W33" s="336">
        <f t="shared" si="9"/>
        <v>0</v>
      </c>
      <c r="X33" s="333"/>
      <c r="Y33" s="337">
        <f t="shared" si="10"/>
        <v>0</v>
      </c>
      <c r="Z33" s="338"/>
      <c r="AA33" s="339"/>
      <c r="AB33" s="340"/>
      <c r="AC33" s="339"/>
      <c r="AD33" s="341">
        <f t="shared" si="4"/>
        <v>0</v>
      </c>
    </row>
    <row r="34" spans="1:30" ht="20.149999999999999" customHeight="1" x14ac:dyDescent="0.35">
      <c r="A34" s="327">
        <f t="shared" si="11"/>
        <v>20</v>
      </c>
      <c r="B34" s="328" t="str">
        <f>IF(RESUMEN!B28="","",RESUMEN!B28)</f>
        <v/>
      </c>
      <c r="C34" s="329" t="str">
        <f>IF(RESUMEN!C28="","",RESUMEN!C28)</f>
        <v/>
      </c>
      <c r="D34" s="328" t="str">
        <f>IF(RESUMEN!D28="","",RESUMEN!D28)</f>
        <v/>
      </c>
      <c r="E34" s="330"/>
      <c r="F34" s="331">
        <f t="shared" si="5"/>
        <v>0</v>
      </c>
      <c r="G34" s="330"/>
      <c r="H34" s="330"/>
      <c r="I34" s="332">
        <f>IF(H34=$R$2,'SS-SMI'!$H$22,IF(H34=$S$2,'SS-SMI'!$I$22,IF(H34=$T$2,'SS-SMI'!$J$22,0)))</f>
        <v>0</v>
      </c>
      <c r="J34" s="332">
        <f t="shared" si="6"/>
        <v>0</v>
      </c>
      <c r="K34" s="332">
        <f t="shared" si="0"/>
        <v>0</v>
      </c>
      <c r="L34" s="333"/>
      <c r="M34" s="333"/>
      <c r="N34" s="333"/>
      <c r="O34" s="332">
        <f t="shared" si="1"/>
        <v>0</v>
      </c>
      <c r="P34" s="332">
        <f t="shared" si="2"/>
        <v>0</v>
      </c>
      <c r="Q34" s="332">
        <f t="shared" si="7"/>
        <v>0</v>
      </c>
      <c r="R34" s="334">
        <f t="shared" si="8"/>
        <v>0</v>
      </c>
      <c r="S34" s="335">
        <v>0</v>
      </c>
      <c r="T34" s="335">
        <v>0</v>
      </c>
      <c r="U34" s="335"/>
      <c r="V34" s="336">
        <f t="shared" si="3"/>
        <v>0</v>
      </c>
      <c r="W34" s="336">
        <f t="shared" si="9"/>
        <v>0</v>
      </c>
      <c r="X34" s="333"/>
      <c r="Y34" s="337">
        <f t="shared" si="10"/>
        <v>0</v>
      </c>
      <c r="Z34" s="338"/>
      <c r="AA34" s="339"/>
      <c r="AB34" s="340"/>
      <c r="AC34" s="339"/>
      <c r="AD34" s="341">
        <f t="shared" si="4"/>
        <v>0</v>
      </c>
    </row>
    <row r="35" spans="1:30" ht="20.149999999999999" customHeight="1" x14ac:dyDescent="0.35">
      <c r="A35" s="327">
        <f t="shared" si="11"/>
        <v>21</v>
      </c>
      <c r="B35" s="328" t="str">
        <f>IF(RESUMEN!B29="","",RESUMEN!B29)</f>
        <v/>
      </c>
      <c r="C35" s="329" t="str">
        <f>IF(RESUMEN!C29="","",RESUMEN!C29)</f>
        <v/>
      </c>
      <c r="D35" s="328" t="str">
        <f>IF(RESUMEN!D29="","",RESUMEN!D29)</f>
        <v/>
      </c>
      <c r="E35" s="330"/>
      <c r="F35" s="331">
        <f t="shared" si="5"/>
        <v>0</v>
      </c>
      <c r="G35" s="330"/>
      <c r="H35" s="330"/>
      <c r="I35" s="332">
        <f>IF(H35=$R$2,'SS-SMI'!$H$22,IF(H35=$S$2,'SS-SMI'!$I$22,IF(H35=$T$2,'SS-SMI'!$J$22,0)))</f>
        <v>0</v>
      </c>
      <c r="J35" s="332">
        <f t="shared" si="6"/>
        <v>0</v>
      </c>
      <c r="K35" s="332">
        <f t="shared" si="0"/>
        <v>0</v>
      </c>
      <c r="L35" s="333"/>
      <c r="M35" s="333"/>
      <c r="N35" s="333"/>
      <c r="O35" s="332">
        <f t="shared" si="1"/>
        <v>0</v>
      </c>
      <c r="P35" s="332">
        <f t="shared" si="2"/>
        <v>0</v>
      </c>
      <c r="Q35" s="332">
        <f t="shared" si="7"/>
        <v>0</v>
      </c>
      <c r="R35" s="334">
        <f t="shared" si="8"/>
        <v>0</v>
      </c>
      <c r="S35" s="335">
        <v>0</v>
      </c>
      <c r="T35" s="335">
        <v>0</v>
      </c>
      <c r="U35" s="335"/>
      <c r="V35" s="336">
        <f t="shared" si="3"/>
        <v>0</v>
      </c>
      <c r="W35" s="336">
        <f t="shared" si="9"/>
        <v>0</v>
      </c>
      <c r="X35" s="333"/>
      <c r="Y35" s="337">
        <f t="shared" si="10"/>
        <v>0</v>
      </c>
      <c r="Z35" s="338"/>
      <c r="AA35" s="339"/>
      <c r="AB35" s="340"/>
      <c r="AC35" s="339"/>
      <c r="AD35" s="341">
        <f t="shared" si="4"/>
        <v>0</v>
      </c>
    </row>
    <row r="36" spans="1:30" ht="20.149999999999999" customHeight="1" x14ac:dyDescent="0.35">
      <c r="A36" s="327">
        <f t="shared" si="11"/>
        <v>22</v>
      </c>
      <c r="B36" s="328" t="str">
        <f>IF(RESUMEN!B30="","",RESUMEN!B30)</f>
        <v/>
      </c>
      <c r="C36" s="329" t="str">
        <f>IF(RESUMEN!C30="","",RESUMEN!C30)</f>
        <v/>
      </c>
      <c r="D36" s="328" t="str">
        <f>IF(RESUMEN!D30="","",RESUMEN!D30)</f>
        <v/>
      </c>
      <c r="E36" s="330"/>
      <c r="F36" s="331">
        <f t="shared" si="5"/>
        <v>0</v>
      </c>
      <c r="G36" s="330"/>
      <c r="H36" s="330"/>
      <c r="I36" s="332">
        <f>IF(H36=$R$2,'SS-SMI'!$H$22,IF(H36=$S$2,'SS-SMI'!$I$22,IF(H36=$T$2,'SS-SMI'!$J$22,0)))</f>
        <v>0</v>
      </c>
      <c r="J36" s="332">
        <f t="shared" si="6"/>
        <v>0</v>
      </c>
      <c r="K36" s="332">
        <f t="shared" si="0"/>
        <v>0</v>
      </c>
      <c r="L36" s="333"/>
      <c r="M36" s="333"/>
      <c r="N36" s="333"/>
      <c r="O36" s="332">
        <f t="shared" si="1"/>
        <v>0</v>
      </c>
      <c r="P36" s="332">
        <f t="shared" si="2"/>
        <v>0</v>
      </c>
      <c r="Q36" s="332">
        <f t="shared" si="7"/>
        <v>0</v>
      </c>
      <c r="R36" s="334">
        <f t="shared" si="8"/>
        <v>0</v>
      </c>
      <c r="S36" s="335">
        <v>0</v>
      </c>
      <c r="T36" s="335">
        <v>0</v>
      </c>
      <c r="U36" s="335"/>
      <c r="V36" s="336">
        <f t="shared" si="3"/>
        <v>0</v>
      </c>
      <c r="W36" s="336">
        <f t="shared" si="9"/>
        <v>0</v>
      </c>
      <c r="X36" s="333"/>
      <c r="Y36" s="337">
        <f t="shared" si="10"/>
        <v>0</v>
      </c>
      <c r="Z36" s="338"/>
      <c r="AA36" s="339"/>
      <c r="AB36" s="340"/>
      <c r="AC36" s="339"/>
      <c r="AD36" s="341">
        <f t="shared" si="4"/>
        <v>0</v>
      </c>
    </row>
    <row r="37" spans="1:30" ht="20.149999999999999" customHeight="1" x14ac:dyDescent="0.35">
      <c r="A37" s="327">
        <f t="shared" si="11"/>
        <v>23</v>
      </c>
      <c r="B37" s="328" t="str">
        <f>IF(RESUMEN!B31="","",RESUMEN!B31)</f>
        <v/>
      </c>
      <c r="C37" s="329" t="str">
        <f>IF(RESUMEN!C31="","",RESUMEN!C31)</f>
        <v/>
      </c>
      <c r="D37" s="328" t="str">
        <f>IF(RESUMEN!D31="","",RESUMEN!D31)</f>
        <v/>
      </c>
      <c r="E37" s="330"/>
      <c r="F37" s="331">
        <f t="shared" si="5"/>
        <v>0</v>
      </c>
      <c r="G37" s="330"/>
      <c r="H37" s="330"/>
      <c r="I37" s="332">
        <f>IF(H37=$R$2,'SS-SMI'!$H$22,IF(H37=$S$2,'SS-SMI'!$I$22,IF(H37=$T$2,'SS-SMI'!$J$22,0)))</f>
        <v>0</v>
      </c>
      <c r="J37" s="332">
        <f t="shared" si="6"/>
        <v>0</v>
      </c>
      <c r="K37" s="332">
        <f t="shared" si="0"/>
        <v>0</v>
      </c>
      <c r="L37" s="333"/>
      <c r="M37" s="333"/>
      <c r="N37" s="333"/>
      <c r="O37" s="332">
        <f t="shared" si="1"/>
        <v>0</v>
      </c>
      <c r="P37" s="332">
        <f t="shared" si="2"/>
        <v>0</v>
      </c>
      <c r="Q37" s="332">
        <f t="shared" si="7"/>
        <v>0</v>
      </c>
      <c r="R37" s="334">
        <f t="shared" si="8"/>
        <v>0</v>
      </c>
      <c r="S37" s="335">
        <v>0</v>
      </c>
      <c r="T37" s="335">
        <v>0</v>
      </c>
      <c r="U37" s="335"/>
      <c r="V37" s="336">
        <f t="shared" si="3"/>
        <v>0</v>
      </c>
      <c r="W37" s="336">
        <f t="shared" si="9"/>
        <v>0</v>
      </c>
      <c r="X37" s="333"/>
      <c r="Y37" s="337">
        <f t="shared" si="10"/>
        <v>0</v>
      </c>
      <c r="Z37" s="338"/>
      <c r="AA37" s="339"/>
      <c r="AB37" s="340"/>
      <c r="AC37" s="339"/>
      <c r="AD37" s="341">
        <f t="shared" si="4"/>
        <v>0</v>
      </c>
    </row>
    <row r="38" spans="1:30" ht="20.149999999999999" customHeight="1" x14ac:dyDescent="0.35">
      <c r="A38" s="327">
        <f t="shared" si="11"/>
        <v>24</v>
      </c>
      <c r="B38" s="328" t="str">
        <f>IF(RESUMEN!B32="","",RESUMEN!B32)</f>
        <v/>
      </c>
      <c r="C38" s="329" t="str">
        <f>IF(RESUMEN!C32="","",RESUMEN!C32)</f>
        <v/>
      </c>
      <c r="D38" s="328" t="str">
        <f>IF(RESUMEN!D32="","",RESUMEN!D32)</f>
        <v/>
      </c>
      <c r="E38" s="330"/>
      <c r="F38" s="331">
        <f t="shared" si="5"/>
        <v>0</v>
      </c>
      <c r="G38" s="330"/>
      <c r="H38" s="330"/>
      <c r="I38" s="332">
        <f>IF(H38=$R$2,'SS-SMI'!$H$22,IF(H38=$S$2,'SS-SMI'!$I$22,IF(H38=$T$2,'SS-SMI'!$J$22,0)))</f>
        <v>0</v>
      </c>
      <c r="J38" s="332">
        <f t="shared" si="6"/>
        <v>0</v>
      </c>
      <c r="K38" s="332">
        <f t="shared" si="0"/>
        <v>0</v>
      </c>
      <c r="L38" s="333"/>
      <c r="M38" s="333"/>
      <c r="N38" s="333"/>
      <c r="O38" s="332">
        <f t="shared" si="1"/>
        <v>0</v>
      </c>
      <c r="P38" s="332">
        <f t="shared" si="2"/>
        <v>0</v>
      </c>
      <c r="Q38" s="332">
        <f t="shared" si="7"/>
        <v>0</v>
      </c>
      <c r="R38" s="334">
        <f t="shared" si="8"/>
        <v>0</v>
      </c>
      <c r="S38" s="335">
        <v>0</v>
      </c>
      <c r="T38" s="335">
        <v>0</v>
      </c>
      <c r="U38" s="335"/>
      <c r="V38" s="336">
        <f t="shared" si="3"/>
        <v>0</v>
      </c>
      <c r="W38" s="336">
        <f t="shared" si="9"/>
        <v>0</v>
      </c>
      <c r="X38" s="333"/>
      <c r="Y38" s="337">
        <f t="shared" si="10"/>
        <v>0</v>
      </c>
      <c r="Z38" s="338"/>
      <c r="AA38" s="339"/>
      <c r="AB38" s="340"/>
      <c r="AC38" s="339"/>
      <c r="AD38" s="341">
        <f t="shared" si="4"/>
        <v>0</v>
      </c>
    </row>
    <row r="39" spans="1:30" ht="20.149999999999999" customHeight="1" x14ac:dyDescent="0.35">
      <c r="A39" s="327">
        <f t="shared" si="11"/>
        <v>25</v>
      </c>
      <c r="B39" s="328" t="str">
        <f>IF(RESUMEN!B33="","",RESUMEN!B33)</f>
        <v/>
      </c>
      <c r="C39" s="329" t="str">
        <f>IF(RESUMEN!C33="","",RESUMEN!C33)</f>
        <v/>
      </c>
      <c r="D39" s="328" t="str">
        <f>IF(RESUMEN!D33="","",RESUMEN!D33)</f>
        <v/>
      </c>
      <c r="E39" s="330"/>
      <c r="F39" s="331">
        <f t="shared" si="5"/>
        <v>0</v>
      </c>
      <c r="G39" s="330"/>
      <c r="H39" s="330"/>
      <c r="I39" s="332">
        <f>IF(H39=$R$2,'SS-SMI'!$H$22,IF(H39=$S$2,'SS-SMI'!$I$22,IF(H39=$T$2,'SS-SMI'!$J$22,0)))</f>
        <v>0</v>
      </c>
      <c r="J39" s="332">
        <f t="shared" si="6"/>
        <v>0</v>
      </c>
      <c r="K39" s="332">
        <f t="shared" si="0"/>
        <v>0</v>
      </c>
      <c r="L39" s="333"/>
      <c r="M39" s="333"/>
      <c r="N39" s="333"/>
      <c r="O39" s="332">
        <f t="shared" si="1"/>
        <v>0</v>
      </c>
      <c r="P39" s="332">
        <f t="shared" si="2"/>
        <v>0</v>
      </c>
      <c r="Q39" s="332">
        <f t="shared" si="7"/>
        <v>0</v>
      </c>
      <c r="R39" s="334">
        <f t="shared" si="8"/>
        <v>0</v>
      </c>
      <c r="S39" s="335">
        <v>0</v>
      </c>
      <c r="T39" s="335">
        <v>0</v>
      </c>
      <c r="U39" s="335"/>
      <c r="V39" s="336">
        <f t="shared" si="3"/>
        <v>0</v>
      </c>
      <c r="W39" s="336">
        <f t="shared" si="9"/>
        <v>0</v>
      </c>
      <c r="X39" s="333"/>
      <c r="Y39" s="337">
        <f t="shared" si="10"/>
        <v>0</v>
      </c>
      <c r="Z39" s="338"/>
      <c r="AA39" s="339"/>
      <c r="AB39" s="340"/>
      <c r="AC39" s="339"/>
      <c r="AD39" s="341">
        <f t="shared" si="4"/>
        <v>0</v>
      </c>
    </row>
    <row r="40" spans="1:30" ht="20.149999999999999" customHeight="1" x14ac:dyDescent="0.35">
      <c r="A40" s="327">
        <f t="shared" si="11"/>
        <v>26</v>
      </c>
      <c r="B40" s="328" t="str">
        <f>IF(RESUMEN!B34="","",RESUMEN!B34)</f>
        <v/>
      </c>
      <c r="C40" s="329" t="str">
        <f>IF(RESUMEN!C34="","",RESUMEN!C34)</f>
        <v/>
      </c>
      <c r="D40" s="328" t="str">
        <f>IF(RESUMEN!D34="","",RESUMEN!D34)</f>
        <v/>
      </c>
      <c r="E40" s="330"/>
      <c r="F40" s="331">
        <f t="shared" si="5"/>
        <v>0</v>
      </c>
      <c r="G40" s="330"/>
      <c r="H40" s="330"/>
      <c r="I40" s="332">
        <f>IF(H40=$R$2,'SS-SMI'!$H$22,IF(H40=$S$2,'SS-SMI'!$I$22,IF(H40=$T$2,'SS-SMI'!$J$22,0)))</f>
        <v>0</v>
      </c>
      <c r="J40" s="332">
        <f t="shared" si="6"/>
        <v>0</v>
      </c>
      <c r="K40" s="332">
        <f t="shared" si="0"/>
        <v>0</v>
      </c>
      <c r="L40" s="333"/>
      <c r="M40" s="333"/>
      <c r="N40" s="333"/>
      <c r="O40" s="332">
        <f t="shared" si="1"/>
        <v>0</v>
      </c>
      <c r="P40" s="332">
        <f t="shared" si="2"/>
        <v>0</v>
      </c>
      <c r="Q40" s="332">
        <f t="shared" si="7"/>
        <v>0</v>
      </c>
      <c r="R40" s="334">
        <f t="shared" si="8"/>
        <v>0</v>
      </c>
      <c r="S40" s="335">
        <v>0</v>
      </c>
      <c r="T40" s="335">
        <v>0</v>
      </c>
      <c r="U40" s="335"/>
      <c r="V40" s="336">
        <f t="shared" si="3"/>
        <v>0</v>
      </c>
      <c r="W40" s="336">
        <f t="shared" si="9"/>
        <v>0</v>
      </c>
      <c r="X40" s="333"/>
      <c r="Y40" s="337">
        <f t="shared" si="10"/>
        <v>0</v>
      </c>
      <c r="Z40" s="338"/>
      <c r="AA40" s="339"/>
      <c r="AB40" s="340"/>
      <c r="AC40" s="339"/>
      <c r="AD40" s="341">
        <f t="shared" si="4"/>
        <v>0</v>
      </c>
    </row>
    <row r="41" spans="1:30" ht="20.149999999999999" customHeight="1" x14ac:dyDescent="0.35">
      <c r="A41" s="327">
        <f t="shared" si="11"/>
        <v>27</v>
      </c>
      <c r="B41" s="328" t="str">
        <f>IF(RESUMEN!B35="","",RESUMEN!B35)</f>
        <v/>
      </c>
      <c r="C41" s="329" t="str">
        <f>IF(RESUMEN!C35="","",RESUMEN!C35)</f>
        <v/>
      </c>
      <c r="D41" s="328" t="str">
        <f>IF(RESUMEN!D35="","",RESUMEN!D35)</f>
        <v/>
      </c>
      <c r="E41" s="330"/>
      <c r="F41" s="331">
        <f t="shared" si="5"/>
        <v>0</v>
      </c>
      <c r="G41" s="330"/>
      <c r="H41" s="330"/>
      <c r="I41" s="332">
        <f>IF(H41=$R$2,'SS-SMI'!$H$22,IF(H41=$S$2,'SS-SMI'!$I$22,IF(H41=$T$2,'SS-SMI'!$J$22,0)))</f>
        <v>0</v>
      </c>
      <c r="J41" s="332">
        <f t="shared" si="6"/>
        <v>0</v>
      </c>
      <c r="K41" s="332">
        <f t="shared" si="0"/>
        <v>0</v>
      </c>
      <c r="L41" s="333"/>
      <c r="M41" s="333"/>
      <c r="N41" s="333"/>
      <c r="O41" s="332">
        <f t="shared" si="1"/>
        <v>0</v>
      </c>
      <c r="P41" s="332">
        <f t="shared" si="2"/>
        <v>0</v>
      </c>
      <c r="Q41" s="332">
        <f t="shared" si="7"/>
        <v>0</v>
      </c>
      <c r="R41" s="334">
        <f t="shared" si="8"/>
        <v>0</v>
      </c>
      <c r="S41" s="335">
        <v>0</v>
      </c>
      <c r="T41" s="335">
        <v>0</v>
      </c>
      <c r="U41" s="335"/>
      <c r="V41" s="336">
        <f t="shared" si="3"/>
        <v>0</v>
      </c>
      <c r="W41" s="336">
        <f t="shared" si="9"/>
        <v>0</v>
      </c>
      <c r="X41" s="333"/>
      <c r="Y41" s="337">
        <f t="shared" si="10"/>
        <v>0</v>
      </c>
      <c r="Z41" s="338"/>
      <c r="AA41" s="339"/>
      <c r="AB41" s="340"/>
      <c r="AC41" s="339"/>
      <c r="AD41" s="341">
        <f t="shared" si="4"/>
        <v>0</v>
      </c>
    </row>
    <row r="42" spans="1:30" ht="20.149999999999999" customHeight="1" x14ac:dyDescent="0.35">
      <c r="A42" s="327">
        <f t="shared" si="11"/>
        <v>28</v>
      </c>
      <c r="B42" s="328" t="str">
        <f>IF(RESUMEN!B36="","",RESUMEN!B36)</f>
        <v/>
      </c>
      <c r="C42" s="329" t="str">
        <f>IF(RESUMEN!C36="","",RESUMEN!C36)</f>
        <v/>
      </c>
      <c r="D42" s="328" t="str">
        <f>IF(RESUMEN!D36="","",RESUMEN!D36)</f>
        <v/>
      </c>
      <c r="E42" s="330"/>
      <c r="F42" s="331">
        <f t="shared" si="5"/>
        <v>0</v>
      </c>
      <c r="G42" s="330"/>
      <c r="H42" s="330"/>
      <c r="I42" s="332">
        <f>IF(H42=$R$2,'SS-SMI'!$H$22,IF(H42=$S$2,'SS-SMI'!$I$22,IF(H42=$T$2,'SS-SMI'!$J$22,0)))</f>
        <v>0</v>
      </c>
      <c r="J42" s="332">
        <f t="shared" si="6"/>
        <v>0</v>
      </c>
      <c r="K42" s="332">
        <f t="shared" si="0"/>
        <v>0</v>
      </c>
      <c r="L42" s="333"/>
      <c r="M42" s="333"/>
      <c r="N42" s="333"/>
      <c r="O42" s="332">
        <f t="shared" si="1"/>
        <v>0</v>
      </c>
      <c r="P42" s="332">
        <f t="shared" si="2"/>
        <v>0</v>
      </c>
      <c r="Q42" s="332">
        <f t="shared" si="7"/>
        <v>0</v>
      </c>
      <c r="R42" s="334">
        <f t="shared" si="8"/>
        <v>0</v>
      </c>
      <c r="S42" s="335">
        <v>0</v>
      </c>
      <c r="T42" s="335">
        <v>0</v>
      </c>
      <c r="U42" s="335"/>
      <c r="V42" s="336">
        <f t="shared" si="3"/>
        <v>0</v>
      </c>
      <c r="W42" s="336">
        <f t="shared" si="9"/>
        <v>0</v>
      </c>
      <c r="X42" s="333"/>
      <c r="Y42" s="337">
        <f t="shared" si="10"/>
        <v>0</v>
      </c>
      <c r="Z42" s="338"/>
      <c r="AA42" s="339"/>
      <c r="AB42" s="340"/>
      <c r="AC42" s="339"/>
      <c r="AD42" s="341">
        <f t="shared" si="4"/>
        <v>0</v>
      </c>
    </row>
    <row r="43" spans="1:30" ht="20.149999999999999" customHeight="1" x14ac:dyDescent="0.35">
      <c r="A43" s="327">
        <f t="shared" si="11"/>
        <v>29</v>
      </c>
      <c r="B43" s="328" t="str">
        <f>IF(RESUMEN!B37="","",RESUMEN!B37)</f>
        <v/>
      </c>
      <c r="C43" s="329" t="str">
        <f>IF(RESUMEN!C37="","",RESUMEN!C37)</f>
        <v/>
      </c>
      <c r="D43" s="328" t="str">
        <f>IF(RESUMEN!D37="","",RESUMEN!D37)</f>
        <v/>
      </c>
      <c r="E43" s="330"/>
      <c r="F43" s="331">
        <f t="shared" si="5"/>
        <v>0</v>
      </c>
      <c r="G43" s="330"/>
      <c r="H43" s="330"/>
      <c r="I43" s="332">
        <f>IF(H43=$R$2,'SS-SMI'!$H$22,IF(H43=$S$2,'SS-SMI'!$I$22,IF(H43=$T$2,'SS-SMI'!$J$22,0)))</f>
        <v>0</v>
      </c>
      <c r="J43" s="332">
        <f t="shared" si="6"/>
        <v>0</v>
      </c>
      <c r="K43" s="332">
        <f t="shared" si="0"/>
        <v>0</v>
      </c>
      <c r="L43" s="333"/>
      <c r="M43" s="333"/>
      <c r="N43" s="333"/>
      <c r="O43" s="332">
        <f t="shared" si="1"/>
        <v>0</v>
      </c>
      <c r="P43" s="332">
        <f t="shared" si="2"/>
        <v>0</v>
      </c>
      <c r="Q43" s="332">
        <f t="shared" si="7"/>
        <v>0</v>
      </c>
      <c r="R43" s="334">
        <f t="shared" si="8"/>
        <v>0</v>
      </c>
      <c r="S43" s="335">
        <v>0</v>
      </c>
      <c r="T43" s="335">
        <v>0</v>
      </c>
      <c r="U43" s="335"/>
      <c r="V43" s="336">
        <f t="shared" si="3"/>
        <v>0</v>
      </c>
      <c r="W43" s="336">
        <f t="shared" si="9"/>
        <v>0</v>
      </c>
      <c r="X43" s="333"/>
      <c r="Y43" s="337">
        <f t="shared" si="10"/>
        <v>0</v>
      </c>
      <c r="Z43" s="338"/>
      <c r="AA43" s="339"/>
      <c r="AB43" s="340"/>
      <c r="AC43" s="339"/>
      <c r="AD43" s="341">
        <f t="shared" si="4"/>
        <v>0</v>
      </c>
    </row>
    <row r="44" spans="1:30" ht="20.149999999999999" customHeight="1" x14ac:dyDescent="0.35">
      <c r="A44" s="327">
        <f t="shared" si="11"/>
        <v>30</v>
      </c>
      <c r="B44" s="328" t="str">
        <f>IF(RESUMEN!B38="","",RESUMEN!B38)</f>
        <v/>
      </c>
      <c r="C44" s="329" t="str">
        <f>IF(RESUMEN!C38="","",RESUMEN!C38)</f>
        <v/>
      </c>
      <c r="D44" s="328" t="str">
        <f>IF(RESUMEN!D38="","",RESUMEN!D38)</f>
        <v/>
      </c>
      <c r="E44" s="330"/>
      <c r="F44" s="331">
        <f t="shared" si="5"/>
        <v>0</v>
      </c>
      <c r="G44" s="330"/>
      <c r="H44" s="330"/>
      <c r="I44" s="332">
        <f>IF(H44=$R$2,'SS-SMI'!$H$22,IF(H44=$S$2,'SS-SMI'!$I$22,IF(H44=$T$2,'SS-SMI'!$J$22,0)))</f>
        <v>0</v>
      </c>
      <c r="J44" s="332">
        <f t="shared" si="6"/>
        <v>0</v>
      </c>
      <c r="K44" s="332">
        <f t="shared" si="0"/>
        <v>0</v>
      </c>
      <c r="L44" s="333"/>
      <c r="M44" s="333"/>
      <c r="N44" s="333"/>
      <c r="O44" s="332">
        <f t="shared" si="1"/>
        <v>0</v>
      </c>
      <c r="P44" s="332">
        <f t="shared" si="2"/>
        <v>0</v>
      </c>
      <c r="Q44" s="332">
        <f t="shared" si="7"/>
        <v>0</v>
      </c>
      <c r="R44" s="334">
        <f t="shared" si="8"/>
        <v>0</v>
      </c>
      <c r="S44" s="335">
        <v>0</v>
      </c>
      <c r="T44" s="335">
        <v>0</v>
      </c>
      <c r="U44" s="335"/>
      <c r="V44" s="336">
        <f t="shared" si="3"/>
        <v>0</v>
      </c>
      <c r="W44" s="336">
        <f t="shared" si="9"/>
        <v>0</v>
      </c>
      <c r="X44" s="333"/>
      <c r="Y44" s="337">
        <f t="shared" si="10"/>
        <v>0</v>
      </c>
      <c r="Z44" s="338"/>
      <c r="AA44" s="339"/>
      <c r="AB44" s="340"/>
      <c r="AC44" s="339"/>
      <c r="AD44" s="341">
        <f t="shared" si="4"/>
        <v>0</v>
      </c>
    </row>
    <row r="45" spans="1:30" ht="20.149999999999999" customHeight="1" x14ac:dyDescent="0.35">
      <c r="A45" s="327">
        <f t="shared" si="11"/>
        <v>31</v>
      </c>
      <c r="B45" s="328" t="str">
        <f>IF(RESUMEN!B39="","",RESUMEN!B39)</f>
        <v/>
      </c>
      <c r="C45" s="329" t="str">
        <f>IF(RESUMEN!C39="","",RESUMEN!C39)</f>
        <v/>
      </c>
      <c r="D45" s="328" t="str">
        <f>IF(RESUMEN!D39="","",RESUMEN!D39)</f>
        <v/>
      </c>
      <c r="E45" s="330"/>
      <c r="F45" s="331">
        <f t="shared" si="5"/>
        <v>0</v>
      </c>
      <c r="G45" s="330"/>
      <c r="H45" s="330"/>
      <c r="I45" s="332">
        <f>IF(H45=$R$2,'SS-SMI'!$H$22,IF(H45=$S$2,'SS-SMI'!$I$22,IF(H45=$T$2,'SS-SMI'!$J$22,0)))</f>
        <v>0</v>
      </c>
      <c r="J45" s="332">
        <f t="shared" si="6"/>
        <v>0</v>
      </c>
      <c r="K45" s="332">
        <f t="shared" si="0"/>
        <v>0</v>
      </c>
      <c r="L45" s="333"/>
      <c r="M45" s="333"/>
      <c r="N45" s="333"/>
      <c r="O45" s="332">
        <f t="shared" si="1"/>
        <v>0</v>
      </c>
      <c r="P45" s="332">
        <f t="shared" si="2"/>
        <v>0</v>
      </c>
      <c r="Q45" s="332">
        <f t="shared" si="7"/>
        <v>0</v>
      </c>
      <c r="R45" s="334">
        <f t="shared" si="8"/>
        <v>0</v>
      </c>
      <c r="S45" s="335">
        <v>0</v>
      </c>
      <c r="T45" s="335">
        <v>0</v>
      </c>
      <c r="U45" s="335"/>
      <c r="V45" s="336">
        <f t="shared" si="3"/>
        <v>0</v>
      </c>
      <c r="W45" s="336">
        <f t="shared" si="9"/>
        <v>0</v>
      </c>
      <c r="X45" s="333"/>
      <c r="Y45" s="337">
        <f t="shared" si="10"/>
        <v>0</v>
      </c>
      <c r="Z45" s="338"/>
      <c r="AA45" s="339"/>
      <c r="AB45" s="340"/>
      <c r="AC45" s="339"/>
      <c r="AD45" s="341">
        <f t="shared" si="4"/>
        <v>0</v>
      </c>
    </row>
    <row r="46" spans="1:30" ht="20.149999999999999" customHeight="1" x14ac:dyDescent="0.35">
      <c r="A46" s="327">
        <f t="shared" si="11"/>
        <v>32</v>
      </c>
      <c r="B46" s="328" t="str">
        <f>IF(RESUMEN!B40="","",RESUMEN!B40)</f>
        <v/>
      </c>
      <c r="C46" s="329" t="str">
        <f>IF(RESUMEN!C40="","",RESUMEN!C40)</f>
        <v/>
      </c>
      <c r="D46" s="328" t="str">
        <f>IF(RESUMEN!D40="","",RESUMEN!D40)</f>
        <v/>
      </c>
      <c r="E46" s="330"/>
      <c r="F46" s="331">
        <f t="shared" si="5"/>
        <v>0</v>
      </c>
      <c r="G46" s="330"/>
      <c r="H46" s="330"/>
      <c r="I46" s="332">
        <f>IF(H46=$R$2,'SS-SMI'!$H$22,IF(H46=$S$2,'SS-SMI'!$I$22,IF(H46=$T$2,'SS-SMI'!$J$22,0)))</f>
        <v>0</v>
      </c>
      <c r="J46" s="332">
        <f t="shared" si="6"/>
        <v>0</v>
      </c>
      <c r="K46" s="332">
        <f t="shared" si="0"/>
        <v>0</v>
      </c>
      <c r="L46" s="333"/>
      <c r="M46" s="333"/>
      <c r="N46" s="333"/>
      <c r="O46" s="332">
        <f t="shared" si="1"/>
        <v>0</v>
      </c>
      <c r="P46" s="332">
        <f t="shared" si="2"/>
        <v>0</v>
      </c>
      <c r="Q46" s="332">
        <f t="shared" si="7"/>
        <v>0</v>
      </c>
      <c r="R46" s="334">
        <f t="shared" si="8"/>
        <v>0</v>
      </c>
      <c r="S46" s="335">
        <v>0</v>
      </c>
      <c r="T46" s="335">
        <v>0</v>
      </c>
      <c r="U46" s="335"/>
      <c r="V46" s="336">
        <f t="shared" si="3"/>
        <v>0</v>
      </c>
      <c r="W46" s="336">
        <f t="shared" si="9"/>
        <v>0</v>
      </c>
      <c r="X46" s="333"/>
      <c r="Y46" s="337">
        <f t="shared" si="10"/>
        <v>0</v>
      </c>
      <c r="Z46" s="338"/>
      <c r="AA46" s="339"/>
      <c r="AB46" s="340"/>
      <c r="AC46" s="339"/>
      <c r="AD46" s="341">
        <f t="shared" si="4"/>
        <v>0</v>
      </c>
    </row>
    <row r="47" spans="1:30" ht="20.149999999999999" customHeight="1" x14ac:dyDescent="0.35">
      <c r="A47" s="327">
        <f t="shared" si="11"/>
        <v>33</v>
      </c>
      <c r="B47" s="328" t="str">
        <f>IF(RESUMEN!B41="","",RESUMEN!B41)</f>
        <v/>
      </c>
      <c r="C47" s="329" t="str">
        <f>IF(RESUMEN!C41="","",RESUMEN!C41)</f>
        <v/>
      </c>
      <c r="D47" s="328" t="str">
        <f>IF(RESUMEN!D41="","",RESUMEN!D41)</f>
        <v/>
      </c>
      <c r="E47" s="330"/>
      <c r="F47" s="331">
        <f t="shared" si="5"/>
        <v>0</v>
      </c>
      <c r="G47" s="330"/>
      <c r="H47" s="330"/>
      <c r="I47" s="332">
        <f>IF(H47=$R$2,'SS-SMI'!$H$22,IF(H47=$S$2,'SS-SMI'!$I$22,IF(H47=$T$2,'SS-SMI'!$J$22,0)))</f>
        <v>0</v>
      </c>
      <c r="J47" s="332">
        <f t="shared" si="6"/>
        <v>0</v>
      </c>
      <c r="K47" s="332">
        <f t="shared" si="0"/>
        <v>0</v>
      </c>
      <c r="L47" s="333"/>
      <c r="M47" s="333"/>
      <c r="N47" s="333"/>
      <c r="O47" s="332">
        <f t="shared" ref="O47:O83" si="12">SUM(L47)</f>
        <v>0</v>
      </c>
      <c r="P47" s="332">
        <f t="shared" ref="P47:P83" si="13">SUM(O47-N47)</f>
        <v>0</v>
      </c>
      <c r="Q47" s="332">
        <f t="shared" si="7"/>
        <v>0</v>
      </c>
      <c r="R47" s="334">
        <f t="shared" si="8"/>
        <v>0</v>
      </c>
      <c r="S47" s="335">
        <v>0</v>
      </c>
      <c r="T47" s="335">
        <v>0</v>
      </c>
      <c r="U47" s="335"/>
      <c r="V47" s="336">
        <f t="shared" si="3"/>
        <v>0</v>
      </c>
      <c r="W47" s="336">
        <f t="shared" si="9"/>
        <v>0</v>
      </c>
      <c r="X47" s="333"/>
      <c r="Y47" s="337">
        <f t="shared" si="10"/>
        <v>0</v>
      </c>
      <c r="Z47" s="338"/>
      <c r="AA47" s="339"/>
      <c r="AB47" s="340"/>
      <c r="AC47" s="339"/>
      <c r="AD47" s="341">
        <f t="shared" ref="AD47:AD83" si="14">IF((Y47&gt;V47),0,(V47-Y47))</f>
        <v>0</v>
      </c>
    </row>
    <row r="48" spans="1:30" ht="20.149999999999999" customHeight="1" x14ac:dyDescent="0.35">
      <c r="A48" s="327">
        <f t="shared" si="11"/>
        <v>34</v>
      </c>
      <c r="B48" s="328" t="str">
        <f>IF(RESUMEN!B42="","",RESUMEN!B42)</f>
        <v/>
      </c>
      <c r="C48" s="329" t="str">
        <f>IF(RESUMEN!C42="","",RESUMEN!C42)</f>
        <v/>
      </c>
      <c r="D48" s="328" t="str">
        <f>IF(RESUMEN!D42="","",RESUMEN!D42)</f>
        <v/>
      </c>
      <c r="E48" s="330"/>
      <c r="F48" s="331">
        <f t="shared" si="5"/>
        <v>0</v>
      </c>
      <c r="G48" s="330"/>
      <c r="H48" s="330"/>
      <c r="I48" s="332">
        <f>IF(H48=$R$2,'SS-SMI'!$H$22,IF(H48=$S$2,'SS-SMI'!$I$22,IF(H48=$T$2,'SS-SMI'!$J$22,0)))</f>
        <v>0</v>
      </c>
      <c r="J48" s="332">
        <f t="shared" si="6"/>
        <v>0</v>
      </c>
      <c r="K48" s="332">
        <f t="shared" si="0"/>
        <v>0</v>
      </c>
      <c r="L48" s="333"/>
      <c r="M48" s="333"/>
      <c r="N48" s="333"/>
      <c r="O48" s="332">
        <f t="shared" si="12"/>
        <v>0</v>
      </c>
      <c r="P48" s="332">
        <f t="shared" si="13"/>
        <v>0</v>
      </c>
      <c r="Q48" s="332">
        <f t="shared" si="7"/>
        <v>0</v>
      </c>
      <c r="R48" s="334">
        <f t="shared" si="8"/>
        <v>0</v>
      </c>
      <c r="S48" s="335">
        <v>0</v>
      </c>
      <c r="T48" s="335">
        <v>0</v>
      </c>
      <c r="U48" s="335"/>
      <c r="V48" s="336">
        <f t="shared" si="3"/>
        <v>0</v>
      </c>
      <c r="W48" s="336">
        <f t="shared" si="9"/>
        <v>0</v>
      </c>
      <c r="X48" s="333"/>
      <c r="Y48" s="337">
        <f t="shared" si="10"/>
        <v>0</v>
      </c>
      <c r="Z48" s="338"/>
      <c r="AA48" s="339"/>
      <c r="AB48" s="340"/>
      <c r="AC48" s="339"/>
      <c r="AD48" s="341">
        <f t="shared" si="14"/>
        <v>0</v>
      </c>
    </row>
    <row r="49" spans="1:30" ht="20.149999999999999" customHeight="1" x14ac:dyDescent="0.35">
      <c r="A49" s="327">
        <f t="shared" si="11"/>
        <v>35</v>
      </c>
      <c r="B49" s="328" t="str">
        <f>IF(RESUMEN!B43="","",RESUMEN!B43)</f>
        <v/>
      </c>
      <c r="C49" s="329" t="str">
        <f>IF(RESUMEN!C43="","",RESUMEN!C43)</f>
        <v/>
      </c>
      <c r="D49" s="328" t="str">
        <f>IF(RESUMEN!D43="","",RESUMEN!D43)</f>
        <v/>
      </c>
      <c r="E49" s="330"/>
      <c r="F49" s="331">
        <f t="shared" si="5"/>
        <v>0</v>
      </c>
      <c r="G49" s="330"/>
      <c r="H49" s="330"/>
      <c r="I49" s="332">
        <f>IF(H49=$R$2,'SS-SMI'!$H$22,IF(H49=$S$2,'SS-SMI'!$I$22,IF(H49=$T$2,'SS-SMI'!$J$22,0)))</f>
        <v>0</v>
      </c>
      <c r="J49" s="332">
        <f t="shared" si="6"/>
        <v>0</v>
      </c>
      <c r="K49" s="332">
        <f t="shared" si="0"/>
        <v>0</v>
      </c>
      <c r="L49" s="333"/>
      <c r="M49" s="333"/>
      <c r="N49" s="333"/>
      <c r="O49" s="332">
        <f t="shared" si="12"/>
        <v>0</v>
      </c>
      <c r="P49" s="332">
        <f t="shared" si="13"/>
        <v>0</v>
      </c>
      <c r="Q49" s="332">
        <f t="shared" si="7"/>
        <v>0</v>
      </c>
      <c r="R49" s="334">
        <f t="shared" si="8"/>
        <v>0</v>
      </c>
      <c r="S49" s="335">
        <v>0</v>
      </c>
      <c r="T49" s="335">
        <v>0</v>
      </c>
      <c r="U49" s="335"/>
      <c r="V49" s="336">
        <f t="shared" si="3"/>
        <v>0</v>
      </c>
      <c r="W49" s="336">
        <f t="shared" si="9"/>
        <v>0</v>
      </c>
      <c r="X49" s="333"/>
      <c r="Y49" s="337">
        <f t="shared" si="10"/>
        <v>0</v>
      </c>
      <c r="Z49" s="338"/>
      <c r="AA49" s="339"/>
      <c r="AB49" s="340"/>
      <c r="AC49" s="339"/>
      <c r="AD49" s="341">
        <f t="shared" si="14"/>
        <v>0</v>
      </c>
    </row>
    <row r="50" spans="1:30" ht="20.149999999999999" customHeight="1" x14ac:dyDescent="0.35">
      <c r="A50" s="327">
        <f t="shared" si="11"/>
        <v>36</v>
      </c>
      <c r="B50" s="328" t="str">
        <f>IF(RESUMEN!B44="","",RESUMEN!B44)</f>
        <v/>
      </c>
      <c r="C50" s="329" t="str">
        <f>IF(RESUMEN!C44="","",RESUMEN!C44)</f>
        <v/>
      </c>
      <c r="D50" s="328" t="str">
        <f>IF(RESUMEN!D44="","",RESUMEN!D44)</f>
        <v/>
      </c>
      <c r="E50" s="330"/>
      <c r="F50" s="331">
        <f t="shared" si="5"/>
        <v>0</v>
      </c>
      <c r="G50" s="330"/>
      <c r="H50" s="330"/>
      <c r="I50" s="332">
        <f>IF(H50=$R$2,'SS-SMI'!$H$22,IF(H50=$S$2,'SS-SMI'!$I$22,IF(H50=$T$2,'SS-SMI'!$J$22,0)))</f>
        <v>0</v>
      </c>
      <c r="J50" s="332">
        <f t="shared" si="6"/>
        <v>0</v>
      </c>
      <c r="K50" s="332">
        <f t="shared" si="0"/>
        <v>0</v>
      </c>
      <c r="L50" s="333"/>
      <c r="M50" s="333"/>
      <c r="N50" s="333"/>
      <c r="O50" s="332">
        <f t="shared" si="12"/>
        <v>0</v>
      </c>
      <c r="P50" s="332">
        <f t="shared" si="13"/>
        <v>0</v>
      </c>
      <c r="Q50" s="332">
        <f t="shared" si="7"/>
        <v>0</v>
      </c>
      <c r="R50" s="334">
        <f t="shared" si="8"/>
        <v>0</v>
      </c>
      <c r="S50" s="335">
        <v>0</v>
      </c>
      <c r="T50" s="335">
        <v>0</v>
      </c>
      <c r="U50" s="335"/>
      <c r="V50" s="336">
        <f t="shared" si="3"/>
        <v>0</v>
      </c>
      <c r="W50" s="336">
        <f t="shared" si="9"/>
        <v>0</v>
      </c>
      <c r="X50" s="333"/>
      <c r="Y50" s="337">
        <f t="shared" si="10"/>
        <v>0</v>
      </c>
      <c r="Z50" s="338"/>
      <c r="AA50" s="339"/>
      <c r="AB50" s="340"/>
      <c r="AC50" s="339"/>
      <c r="AD50" s="341">
        <f t="shared" si="14"/>
        <v>0</v>
      </c>
    </row>
    <row r="51" spans="1:30" ht="20.149999999999999" customHeight="1" x14ac:dyDescent="0.35">
      <c r="A51" s="327">
        <f t="shared" si="11"/>
        <v>37</v>
      </c>
      <c r="B51" s="328" t="str">
        <f>IF(RESUMEN!B45="","",RESUMEN!B45)</f>
        <v/>
      </c>
      <c r="C51" s="329" t="str">
        <f>IF(RESUMEN!C45="","",RESUMEN!C45)</f>
        <v/>
      </c>
      <c r="D51" s="328" t="str">
        <f>IF(RESUMEN!D45="","",RESUMEN!D45)</f>
        <v/>
      </c>
      <c r="E51" s="330"/>
      <c r="F51" s="331">
        <f t="shared" si="5"/>
        <v>0</v>
      </c>
      <c r="G51" s="330"/>
      <c r="H51" s="330"/>
      <c r="I51" s="332">
        <f>IF(H51=$R$2,'SS-SMI'!$H$22,IF(H51=$S$2,'SS-SMI'!$I$22,IF(H51=$T$2,'SS-SMI'!$J$22,0)))</f>
        <v>0</v>
      </c>
      <c r="J51" s="332">
        <f t="shared" si="6"/>
        <v>0</v>
      </c>
      <c r="K51" s="332">
        <f t="shared" si="0"/>
        <v>0</v>
      </c>
      <c r="L51" s="333"/>
      <c r="M51" s="333"/>
      <c r="N51" s="333"/>
      <c r="O51" s="332">
        <f t="shared" si="12"/>
        <v>0</v>
      </c>
      <c r="P51" s="332">
        <f t="shared" si="13"/>
        <v>0</v>
      </c>
      <c r="Q51" s="332">
        <f t="shared" si="7"/>
        <v>0</v>
      </c>
      <c r="R51" s="334">
        <f t="shared" si="8"/>
        <v>0</v>
      </c>
      <c r="S51" s="335">
        <v>0</v>
      </c>
      <c r="T51" s="335">
        <v>0</v>
      </c>
      <c r="U51" s="335"/>
      <c r="V51" s="336">
        <f t="shared" si="3"/>
        <v>0</v>
      </c>
      <c r="W51" s="336">
        <f t="shared" si="9"/>
        <v>0</v>
      </c>
      <c r="X51" s="333"/>
      <c r="Y51" s="337">
        <f t="shared" si="10"/>
        <v>0</v>
      </c>
      <c r="Z51" s="338"/>
      <c r="AA51" s="339"/>
      <c r="AB51" s="340"/>
      <c r="AC51" s="339"/>
      <c r="AD51" s="341">
        <f t="shared" si="14"/>
        <v>0</v>
      </c>
    </row>
    <row r="52" spans="1:30" ht="20.149999999999999" customHeight="1" x14ac:dyDescent="0.35">
      <c r="A52" s="327">
        <f t="shared" si="11"/>
        <v>38</v>
      </c>
      <c r="B52" s="328" t="str">
        <f>IF(RESUMEN!B46="","",RESUMEN!B46)</f>
        <v/>
      </c>
      <c r="C52" s="329" t="str">
        <f>IF(RESUMEN!C46="","",RESUMEN!C46)</f>
        <v/>
      </c>
      <c r="D52" s="328" t="str">
        <f>IF(RESUMEN!D46="","",RESUMEN!D46)</f>
        <v/>
      </c>
      <c r="E52" s="330"/>
      <c r="F52" s="331">
        <f t="shared" si="5"/>
        <v>0</v>
      </c>
      <c r="G52" s="330"/>
      <c r="H52" s="330"/>
      <c r="I52" s="332">
        <f>IF(H52=$R$2,'SS-SMI'!$H$22,IF(H52=$S$2,'SS-SMI'!$I$22,IF(H52=$T$2,'SS-SMI'!$J$22,0)))</f>
        <v>0</v>
      </c>
      <c r="J52" s="332">
        <f t="shared" si="6"/>
        <v>0</v>
      </c>
      <c r="K52" s="332">
        <f t="shared" si="0"/>
        <v>0</v>
      </c>
      <c r="L52" s="333"/>
      <c r="M52" s="333"/>
      <c r="N52" s="333"/>
      <c r="O52" s="332">
        <f t="shared" si="12"/>
        <v>0</v>
      </c>
      <c r="P52" s="332">
        <f t="shared" si="13"/>
        <v>0</v>
      </c>
      <c r="Q52" s="332">
        <f t="shared" si="7"/>
        <v>0</v>
      </c>
      <c r="R52" s="334">
        <f t="shared" si="8"/>
        <v>0</v>
      </c>
      <c r="S52" s="335">
        <v>0</v>
      </c>
      <c r="T52" s="335">
        <v>0</v>
      </c>
      <c r="U52" s="335"/>
      <c r="V52" s="336">
        <f t="shared" si="3"/>
        <v>0</v>
      </c>
      <c r="W52" s="336">
        <f t="shared" si="9"/>
        <v>0</v>
      </c>
      <c r="X52" s="333"/>
      <c r="Y52" s="337">
        <f t="shared" si="10"/>
        <v>0</v>
      </c>
      <c r="Z52" s="338"/>
      <c r="AA52" s="339"/>
      <c r="AB52" s="340"/>
      <c r="AC52" s="339"/>
      <c r="AD52" s="341">
        <f t="shared" si="14"/>
        <v>0</v>
      </c>
    </row>
    <row r="53" spans="1:30" ht="20.149999999999999" customHeight="1" x14ac:dyDescent="0.35">
      <c r="A53" s="327">
        <f t="shared" si="11"/>
        <v>39</v>
      </c>
      <c r="B53" s="328" t="str">
        <f>IF(RESUMEN!B47="","",RESUMEN!B47)</f>
        <v/>
      </c>
      <c r="C53" s="329" t="str">
        <f>IF(RESUMEN!C47="","",RESUMEN!C47)</f>
        <v/>
      </c>
      <c r="D53" s="328" t="str">
        <f>IF(RESUMEN!D47="","",RESUMEN!D47)</f>
        <v/>
      </c>
      <c r="E53" s="330"/>
      <c r="F53" s="331">
        <f t="shared" si="5"/>
        <v>0</v>
      </c>
      <c r="G53" s="330"/>
      <c r="H53" s="330"/>
      <c r="I53" s="332">
        <f>IF(H53=$R$2,'SS-SMI'!$H$22,IF(H53=$S$2,'SS-SMI'!$I$22,IF(H53=$T$2,'SS-SMI'!$J$22,0)))</f>
        <v>0</v>
      </c>
      <c r="J53" s="332">
        <f t="shared" si="6"/>
        <v>0</v>
      </c>
      <c r="K53" s="332">
        <f t="shared" si="0"/>
        <v>0</v>
      </c>
      <c r="L53" s="333"/>
      <c r="M53" s="333"/>
      <c r="N53" s="333"/>
      <c r="O53" s="332">
        <f t="shared" si="12"/>
        <v>0</v>
      </c>
      <c r="P53" s="332">
        <f t="shared" si="13"/>
        <v>0</v>
      </c>
      <c r="Q53" s="332">
        <f t="shared" si="7"/>
        <v>0</v>
      </c>
      <c r="R53" s="334">
        <f t="shared" si="8"/>
        <v>0</v>
      </c>
      <c r="S53" s="335">
        <v>0</v>
      </c>
      <c r="T53" s="335">
        <v>0</v>
      </c>
      <c r="U53" s="335"/>
      <c r="V53" s="336">
        <f t="shared" si="3"/>
        <v>0</v>
      </c>
      <c r="W53" s="336">
        <f t="shared" si="9"/>
        <v>0</v>
      </c>
      <c r="X53" s="333"/>
      <c r="Y53" s="337">
        <f t="shared" si="10"/>
        <v>0</v>
      </c>
      <c r="Z53" s="338"/>
      <c r="AA53" s="339"/>
      <c r="AB53" s="340"/>
      <c r="AC53" s="339"/>
      <c r="AD53" s="341">
        <f t="shared" si="14"/>
        <v>0</v>
      </c>
    </row>
    <row r="54" spans="1:30" ht="20.149999999999999" customHeight="1" x14ac:dyDescent="0.35">
      <c r="A54" s="327">
        <f t="shared" si="11"/>
        <v>40</v>
      </c>
      <c r="B54" s="328" t="str">
        <f>IF(RESUMEN!B48="","",RESUMEN!B48)</f>
        <v/>
      </c>
      <c r="C54" s="329" t="str">
        <f>IF(RESUMEN!C48="","",RESUMEN!C48)</f>
        <v/>
      </c>
      <c r="D54" s="328" t="str">
        <f>IF(RESUMEN!D48="","",RESUMEN!D48)</f>
        <v/>
      </c>
      <c r="E54" s="330"/>
      <c r="F54" s="331">
        <f t="shared" si="5"/>
        <v>0</v>
      </c>
      <c r="G54" s="330"/>
      <c r="H54" s="330"/>
      <c r="I54" s="332">
        <f>IF(H54=$R$2,'SS-SMI'!$H$22,IF(H54=$S$2,'SS-SMI'!$I$22,IF(H54=$T$2,'SS-SMI'!$J$22,0)))</f>
        <v>0</v>
      </c>
      <c r="J54" s="332">
        <f t="shared" si="6"/>
        <v>0</v>
      </c>
      <c r="K54" s="332">
        <f t="shared" si="0"/>
        <v>0</v>
      </c>
      <c r="L54" s="333"/>
      <c r="M54" s="333"/>
      <c r="N54" s="333"/>
      <c r="O54" s="332">
        <f t="shared" si="12"/>
        <v>0</v>
      </c>
      <c r="P54" s="332">
        <f t="shared" si="13"/>
        <v>0</v>
      </c>
      <c r="Q54" s="332">
        <f t="shared" si="7"/>
        <v>0</v>
      </c>
      <c r="R54" s="334">
        <f t="shared" si="8"/>
        <v>0</v>
      </c>
      <c r="S54" s="335">
        <v>0</v>
      </c>
      <c r="T54" s="335">
        <v>0</v>
      </c>
      <c r="U54" s="335"/>
      <c r="V54" s="336">
        <f t="shared" si="3"/>
        <v>0</v>
      </c>
      <c r="W54" s="336">
        <f t="shared" si="9"/>
        <v>0</v>
      </c>
      <c r="X54" s="333"/>
      <c r="Y54" s="337">
        <f t="shared" si="10"/>
        <v>0</v>
      </c>
      <c r="Z54" s="338"/>
      <c r="AA54" s="339"/>
      <c r="AB54" s="340"/>
      <c r="AC54" s="339"/>
      <c r="AD54" s="341">
        <f t="shared" si="14"/>
        <v>0</v>
      </c>
    </row>
    <row r="55" spans="1:30" ht="20.149999999999999" customHeight="1" x14ac:dyDescent="0.35">
      <c r="A55" s="327">
        <f t="shared" si="11"/>
        <v>41</v>
      </c>
      <c r="B55" s="328" t="str">
        <f>IF(RESUMEN!B49="","",RESUMEN!B49)</f>
        <v/>
      </c>
      <c r="C55" s="329" t="str">
        <f>IF(RESUMEN!C49="","",RESUMEN!C49)</f>
        <v/>
      </c>
      <c r="D55" s="328" t="str">
        <f>IF(RESUMEN!D49="","",RESUMEN!D49)</f>
        <v/>
      </c>
      <c r="E55" s="330"/>
      <c r="F55" s="331">
        <f t="shared" ref="F55:F82" si="15">IF(G55&gt;E55, "error",E55-G55)</f>
        <v>0</v>
      </c>
      <c r="G55" s="330"/>
      <c r="H55" s="330"/>
      <c r="I55" s="332">
        <f>IF(H55=$R$2,'SS-SMI'!$H$22,IF(H55=$S$2,'SS-SMI'!$I$22,IF(H55=$T$2,'SS-SMI'!$J$22,0)))</f>
        <v>0</v>
      </c>
      <c r="J55" s="332">
        <f t="shared" ref="J55:J82" si="16">SUM(I55*E55)</f>
        <v>0</v>
      </c>
      <c r="K55" s="332">
        <f t="shared" ref="K55:K82" si="17">SUM(J55*14/12)</f>
        <v>0</v>
      </c>
      <c r="L55" s="333"/>
      <c r="M55" s="333"/>
      <c r="N55" s="333"/>
      <c r="O55" s="332">
        <f t="shared" ref="O55:O82" si="18">SUM(L55)</f>
        <v>0</v>
      </c>
      <c r="P55" s="332">
        <f t="shared" ref="P55:P82" si="19">SUM(O55-N55)</f>
        <v>0</v>
      </c>
      <c r="Q55" s="332">
        <f t="shared" ref="Q55:Q82" si="20">IF(E55="",0,IF(H55=$R$2,$R$10*F55/E55,IF(H55=$S$2,$S$10*F55/E55,IF(H55=$T$2,$T$10*F55/E55,0))))</f>
        <v>0</v>
      </c>
      <c r="R55" s="334">
        <f t="shared" ref="R55:R82" si="21">IF(E55="",0,IF(H55=$R$2,$R$10*G55/E55,IF(H55=$S$2,$S$10*G55/E55,IF(H55=$T$2,$T$10*G55/E55,0))))</f>
        <v>0</v>
      </c>
      <c r="S55" s="335">
        <v>0</v>
      </c>
      <c r="T55" s="335">
        <v>0</v>
      </c>
      <c r="U55" s="335"/>
      <c r="V55" s="336">
        <f t="shared" ref="V55:V82" si="22">SUM(O55+Q55+R55-S55-T55)</f>
        <v>0</v>
      </c>
      <c r="W55" s="336">
        <f t="shared" ref="W55:W82" si="23">P55+Q55+R55-S55-T55</f>
        <v>0</v>
      </c>
      <c r="X55" s="333"/>
      <c r="Y55" s="337">
        <f t="shared" ref="Y55:Y82" si="24">IF(X55&lt;&gt;0,SUM((P55-S55-T55+R55+Q55)+X55),W55)</f>
        <v>0</v>
      </c>
      <c r="Z55" s="338"/>
      <c r="AA55" s="339"/>
      <c r="AB55" s="340"/>
      <c r="AC55" s="339"/>
      <c r="AD55" s="341">
        <f t="shared" ref="AD55:AD82" si="25">IF((Y55&gt;V55),0,(V55-Y55))</f>
        <v>0</v>
      </c>
    </row>
    <row r="56" spans="1:30" ht="20.149999999999999" customHeight="1" x14ac:dyDescent="0.35">
      <c r="A56" s="327">
        <f t="shared" si="11"/>
        <v>42</v>
      </c>
      <c r="B56" s="328" t="str">
        <f>IF(RESUMEN!B50="","",RESUMEN!B50)</f>
        <v/>
      </c>
      <c r="C56" s="329" t="str">
        <f>IF(RESUMEN!C50="","",RESUMEN!C50)</f>
        <v/>
      </c>
      <c r="D56" s="328" t="str">
        <f>IF(RESUMEN!D50="","",RESUMEN!D50)</f>
        <v/>
      </c>
      <c r="E56" s="330"/>
      <c r="F56" s="331">
        <f t="shared" si="15"/>
        <v>0</v>
      </c>
      <c r="G56" s="330"/>
      <c r="H56" s="330"/>
      <c r="I56" s="332">
        <f>IF(H56=$R$2,'SS-SMI'!$H$22,IF(H56=$S$2,'SS-SMI'!$I$22,IF(H56=$T$2,'SS-SMI'!$J$22,0)))</f>
        <v>0</v>
      </c>
      <c r="J56" s="332">
        <f t="shared" si="16"/>
        <v>0</v>
      </c>
      <c r="K56" s="332">
        <f t="shared" si="17"/>
        <v>0</v>
      </c>
      <c r="L56" s="333"/>
      <c r="M56" s="333"/>
      <c r="N56" s="333"/>
      <c r="O56" s="332">
        <f t="shared" si="18"/>
        <v>0</v>
      </c>
      <c r="P56" s="332">
        <f t="shared" si="19"/>
        <v>0</v>
      </c>
      <c r="Q56" s="332">
        <f t="shared" si="20"/>
        <v>0</v>
      </c>
      <c r="R56" s="334">
        <f t="shared" si="21"/>
        <v>0</v>
      </c>
      <c r="S56" s="335">
        <v>0</v>
      </c>
      <c r="T56" s="335">
        <v>0</v>
      </c>
      <c r="U56" s="335"/>
      <c r="V56" s="336">
        <f t="shared" si="22"/>
        <v>0</v>
      </c>
      <c r="W56" s="336">
        <f t="shared" si="23"/>
        <v>0</v>
      </c>
      <c r="X56" s="333"/>
      <c r="Y56" s="337">
        <f t="shared" si="24"/>
        <v>0</v>
      </c>
      <c r="Z56" s="338"/>
      <c r="AA56" s="339"/>
      <c r="AB56" s="340"/>
      <c r="AC56" s="339"/>
      <c r="AD56" s="341">
        <f t="shared" si="25"/>
        <v>0</v>
      </c>
    </row>
    <row r="57" spans="1:30" ht="20.149999999999999" customHeight="1" x14ac:dyDescent="0.35">
      <c r="A57" s="327">
        <f t="shared" si="11"/>
        <v>43</v>
      </c>
      <c r="B57" s="328" t="str">
        <f>IF(RESUMEN!B51="","",RESUMEN!B51)</f>
        <v/>
      </c>
      <c r="C57" s="329" t="str">
        <f>IF(RESUMEN!C51="","",RESUMEN!C51)</f>
        <v/>
      </c>
      <c r="D57" s="328" t="str">
        <f>IF(RESUMEN!D51="","",RESUMEN!D51)</f>
        <v/>
      </c>
      <c r="E57" s="330"/>
      <c r="F57" s="331">
        <f t="shared" si="15"/>
        <v>0</v>
      </c>
      <c r="G57" s="330"/>
      <c r="H57" s="330"/>
      <c r="I57" s="332">
        <f>IF(H57=$R$2,'SS-SMI'!$H$22,IF(H57=$S$2,'SS-SMI'!$I$22,IF(H57=$T$2,'SS-SMI'!$J$22,0)))</f>
        <v>0</v>
      </c>
      <c r="J57" s="332">
        <f t="shared" si="16"/>
        <v>0</v>
      </c>
      <c r="K57" s="332">
        <f t="shared" si="17"/>
        <v>0</v>
      </c>
      <c r="L57" s="333"/>
      <c r="M57" s="333"/>
      <c r="N57" s="333"/>
      <c r="O57" s="332">
        <f t="shared" si="18"/>
        <v>0</v>
      </c>
      <c r="P57" s="332">
        <f t="shared" si="19"/>
        <v>0</v>
      </c>
      <c r="Q57" s="332">
        <f t="shared" si="20"/>
        <v>0</v>
      </c>
      <c r="R57" s="334">
        <f t="shared" si="21"/>
        <v>0</v>
      </c>
      <c r="S57" s="335">
        <v>0</v>
      </c>
      <c r="T57" s="335">
        <v>0</v>
      </c>
      <c r="U57" s="335"/>
      <c r="V57" s="336">
        <f t="shared" si="22"/>
        <v>0</v>
      </c>
      <c r="W57" s="336">
        <f t="shared" si="23"/>
        <v>0</v>
      </c>
      <c r="X57" s="333"/>
      <c r="Y57" s="337">
        <f t="shared" si="24"/>
        <v>0</v>
      </c>
      <c r="Z57" s="338"/>
      <c r="AA57" s="339"/>
      <c r="AB57" s="340"/>
      <c r="AC57" s="339"/>
      <c r="AD57" s="341">
        <f t="shared" si="25"/>
        <v>0</v>
      </c>
    </row>
    <row r="58" spans="1:30" ht="20.149999999999999" customHeight="1" x14ac:dyDescent="0.35">
      <c r="A58" s="327">
        <f t="shared" si="11"/>
        <v>44</v>
      </c>
      <c r="B58" s="328" t="str">
        <f>IF(RESUMEN!B52="","",RESUMEN!B52)</f>
        <v/>
      </c>
      <c r="C58" s="329" t="str">
        <f>IF(RESUMEN!C52="","",RESUMEN!C52)</f>
        <v/>
      </c>
      <c r="D58" s="328" t="str">
        <f>IF(RESUMEN!D52="","",RESUMEN!D52)</f>
        <v/>
      </c>
      <c r="E58" s="330"/>
      <c r="F58" s="331">
        <f t="shared" si="15"/>
        <v>0</v>
      </c>
      <c r="G58" s="330"/>
      <c r="H58" s="330"/>
      <c r="I58" s="332">
        <f>IF(H58=$R$2,'SS-SMI'!$H$22,IF(H58=$S$2,'SS-SMI'!$I$22,IF(H58=$T$2,'SS-SMI'!$J$22,0)))</f>
        <v>0</v>
      </c>
      <c r="J58" s="332">
        <f t="shared" si="16"/>
        <v>0</v>
      </c>
      <c r="K58" s="332">
        <f t="shared" si="17"/>
        <v>0</v>
      </c>
      <c r="L58" s="333"/>
      <c r="M58" s="333"/>
      <c r="N58" s="333"/>
      <c r="O58" s="332">
        <f t="shared" si="18"/>
        <v>0</v>
      </c>
      <c r="P58" s="332">
        <f t="shared" si="19"/>
        <v>0</v>
      </c>
      <c r="Q58" s="332">
        <f t="shared" si="20"/>
        <v>0</v>
      </c>
      <c r="R58" s="334">
        <f t="shared" si="21"/>
        <v>0</v>
      </c>
      <c r="S58" s="335">
        <v>0</v>
      </c>
      <c r="T58" s="335">
        <v>0</v>
      </c>
      <c r="U58" s="335"/>
      <c r="V58" s="336">
        <f t="shared" si="22"/>
        <v>0</v>
      </c>
      <c r="W58" s="336">
        <f t="shared" si="23"/>
        <v>0</v>
      </c>
      <c r="X58" s="333"/>
      <c r="Y58" s="337">
        <f t="shared" si="24"/>
        <v>0</v>
      </c>
      <c r="Z58" s="338"/>
      <c r="AA58" s="339"/>
      <c r="AB58" s="340"/>
      <c r="AC58" s="339"/>
      <c r="AD58" s="341">
        <f t="shared" si="25"/>
        <v>0</v>
      </c>
    </row>
    <row r="59" spans="1:30" ht="20.149999999999999" customHeight="1" x14ac:dyDescent="0.35">
      <c r="A59" s="327">
        <f t="shared" si="11"/>
        <v>45</v>
      </c>
      <c r="B59" s="328" t="str">
        <f>IF(RESUMEN!B53="","",RESUMEN!B53)</f>
        <v/>
      </c>
      <c r="C59" s="329" t="str">
        <f>IF(RESUMEN!C53="","",RESUMEN!C53)</f>
        <v/>
      </c>
      <c r="D59" s="328" t="str">
        <f>IF(RESUMEN!D53="","",RESUMEN!D53)</f>
        <v/>
      </c>
      <c r="E59" s="330"/>
      <c r="F59" s="331">
        <f t="shared" si="15"/>
        <v>0</v>
      </c>
      <c r="G59" s="330"/>
      <c r="H59" s="330"/>
      <c r="I59" s="332">
        <f>IF(H59=$R$2,'SS-SMI'!$H$22,IF(H59=$S$2,'SS-SMI'!$I$22,IF(H59=$T$2,'SS-SMI'!$J$22,0)))</f>
        <v>0</v>
      </c>
      <c r="J59" s="332">
        <f t="shared" si="16"/>
        <v>0</v>
      </c>
      <c r="K59" s="332">
        <f t="shared" si="17"/>
        <v>0</v>
      </c>
      <c r="L59" s="333"/>
      <c r="M59" s="333"/>
      <c r="N59" s="333"/>
      <c r="O59" s="332">
        <f t="shared" si="18"/>
        <v>0</v>
      </c>
      <c r="P59" s="332">
        <f t="shared" si="19"/>
        <v>0</v>
      </c>
      <c r="Q59" s="332">
        <f t="shared" si="20"/>
        <v>0</v>
      </c>
      <c r="R59" s="334">
        <f t="shared" si="21"/>
        <v>0</v>
      </c>
      <c r="S59" s="335">
        <v>0</v>
      </c>
      <c r="T59" s="335">
        <v>0</v>
      </c>
      <c r="U59" s="335"/>
      <c r="V59" s="336">
        <f t="shared" si="22"/>
        <v>0</v>
      </c>
      <c r="W59" s="336">
        <f t="shared" si="23"/>
        <v>0</v>
      </c>
      <c r="X59" s="333"/>
      <c r="Y59" s="337">
        <f t="shared" si="24"/>
        <v>0</v>
      </c>
      <c r="Z59" s="338"/>
      <c r="AA59" s="339"/>
      <c r="AB59" s="340"/>
      <c r="AC59" s="339"/>
      <c r="AD59" s="341">
        <f t="shared" si="25"/>
        <v>0</v>
      </c>
    </row>
    <row r="60" spans="1:30" ht="20.149999999999999" customHeight="1" x14ac:dyDescent="0.35">
      <c r="A60" s="327">
        <f t="shared" si="11"/>
        <v>46</v>
      </c>
      <c r="B60" s="328" t="str">
        <f>IF(RESUMEN!B54="","",RESUMEN!B54)</f>
        <v/>
      </c>
      <c r="C60" s="329" t="str">
        <f>IF(RESUMEN!C54="","",RESUMEN!C54)</f>
        <v/>
      </c>
      <c r="D60" s="328" t="str">
        <f>IF(RESUMEN!D54="","",RESUMEN!D54)</f>
        <v/>
      </c>
      <c r="E60" s="330"/>
      <c r="F60" s="331">
        <f t="shared" si="15"/>
        <v>0</v>
      </c>
      <c r="G60" s="330"/>
      <c r="H60" s="330"/>
      <c r="I60" s="332">
        <f>IF(H60=$R$2,'SS-SMI'!$H$22,IF(H60=$S$2,'SS-SMI'!$I$22,IF(H60=$T$2,'SS-SMI'!$J$22,0)))</f>
        <v>0</v>
      </c>
      <c r="J60" s="332">
        <f t="shared" si="16"/>
        <v>0</v>
      </c>
      <c r="K60" s="332">
        <f t="shared" si="17"/>
        <v>0</v>
      </c>
      <c r="L60" s="333"/>
      <c r="M60" s="333"/>
      <c r="N60" s="333"/>
      <c r="O60" s="332">
        <f t="shared" si="18"/>
        <v>0</v>
      </c>
      <c r="P60" s="332">
        <f t="shared" si="19"/>
        <v>0</v>
      </c>
      <c r="Q60" s="332">
        <f t="shared" si="20"/>
        <v>0</v>
      </c>
      <c r="R60" s="334">
        <f t="shared" si="21"/>
        <v>0</v>
      </c>
      <c r="S60" s="335">
        <v>0</v>
      </c>
      <c r="T60" s="335">
        <v>0</v>
      </c>
      <c r="U60" s="335"/>
      <c r="V60" s="336">
        <f t="shared" si="22"/>
        <v>0</v>
      </c>
      <c r="W60" s="336">
        <f t="shared" si="23"/>
        <v>0</v>
      </c>
      <c r="X60" s="333"/>
      <c r="Y60" s="337">
        <f t="shared" si="24"/>
        <v>0</v>
      </c>
      <c r="Z60" s="338"/>
      <c r="AA60" s="339"/>
      <c r="AB60" s="340"/>
      <c r="AC60" s="339"/>
      <c r="AD60" s="341">
        <f t="shared" si="25"/>
        <v>0</v>
      </c>
    </row>
    <row r="61" spans="1:30" ht="20.149999999999999" customHeight="1" x14ac:dyDescent="0.35">
      <c r="A61" s="327">
        <f t="shared" si="11"/>
        <v>47</v>
      </c>
      <c r="B61" s="328" t="str">
        <f>IF(RESUMEN!B55="","",RESUMEN!B55)</f>
        <v/>
      </c>
      <c r="C61" s="329" t="str">
        <f>IF(RESUMEN!C55="","",RESUMEN!C55)</f>
        <v/>
      </c>
      <c r="D61" s="328" t="str">
        <f>IF(RESUMEN!D55="","",RESUMEN!D55)</f>
        <v/>
      </c>
      <c r="E61" s="330"/>
      <c r="F61" s="331">
        <f t="shared" si="15"/>
        <v>0</v>
      </c>
      <c r="G61" s="330"/>
      <c r="H61" s="330"/>
      <c r="I61" s="332">
        <f>IF(H61=$R$2,'SS-SMI'!$H$22,IF(H61=$S$2,'SS-SMI'!$I$22,IF(H61=$T$2,'SS-SMI'!$J$22,0)))</f>
        <v>0</v>
      </c>
      <c r="J61" s="332">
        <f t="shared" si="16"/>
        <v>0</v>
      </c>
      <c r="K61" s="332">
        <f t="shared" si="17"/>
        <v>0</v>
      </c>
      <c r="L61" s="333"/>
      <c r="M61" s="333"/>
      <c r="N61" s="333"/>
      <c r="O61" s="332">
        <f t="shared" si="18"/>
        <v>0</v>
      </c>
      <c r="P61" s="332">
        <f t="shared" si="19"/>
        <v>0</v>
      </c>
      <c r="Q61" s="332">
        <f t="shared" si="20"/>
        <v>0</v>
      </c>
      <c r="R61" s="334">
        <f t="shared" si="21"/>
        <v>0</v>
      </c>
      <c r="S61" s="335">
        <v>0</v>
      </c>
      <c r="T61" s="335">
        <v>0</v>
      </c>
      <c r="U61" s="335"/>
      <c r="V61" s="336">
        <f t="shared" si="22"/>
        <v>0</v>
      </c>
      <c r="W61" s="336">
        <f t="shared" si="23"/>
        <v>0</v>
      </c>
      <c r="X61" s="333"/>
      <c r="Y61" s="337">
        <f t="shared" si="24"/>
        <v>0</v>
      </c>
      <c r="Z61" s="338"/>
      <c r="AA61" s="339"/>
      <c r="AB61" s="340"/>
      <c r="AC61" s="339"/>
      <c r="AD61" s="341">
        <f t="shared" si="25"/>
        <v>0</v>
      </c>
    </row>
    <row r="62" spans="1:30" ht="20.149999999999999" customHeight="1" x14ac:dyDescent="0.35">
      <c r="A62" s="327">
        <f t="shared" si="11"/>
        <v>48</v>
      </c>
      <c r="B62" s="328" t="str">
        <f>IF(RESUMEN!B56="","",RESUMEN!B56)</f>
        <v/>
      </c>
      <c r="C62" s="329" t="str">
        <f>IF(RESUMEN!C56="","",RESUMEN!C56)</f>
        <v/>
      </c>
      <c r="D62" s="328" t="str">
        <f>IF(RESUMEN!D56="","",RESUMEN!D56)</f>
        <v/>
      </c>
      <c r="E62" s="330"/>
      <c r="F62" s="331">
        <f t="shared" si="15"/>
        <v>0</v>
      </c>
      <c r="G62" s="330"/>
      <c r="H62" s="330"/>
      <c r="I62" s="332">
        <f>IF(H62=$R$2,'SS-SMI'!$H$22,IF(H62=$S$2,'SS-SMI'!$I$22,IF(H62=$T$2,'SS-SMI'!$J$22,0)))</f>
        <v>0</v>
      </c>
      <c r="J62" s="332">
        <f t="shared" si="16"/>
        <v>0</v>
      </c>
      <c r="K62" s="332">
        <f t="shared" si="17"/>
        <v>0</v>
      </c>
      <c r="L62" s="333"/>
      <c r="M62" s="333"/>
      <c r="N62" s="333"/>
      <c r="O62" s="332">
        <f t="shared" si="18"/>
        <v>0</v>
      </c>
      <c r="P62" s="332">
        <f t="shared" si="19"/>
        <v>0</v>
      </c>
      <c r="Q62" s="332">
        <f t="shared" si="20"/>
        <v>0</v>
      </c>
      <c r="R62" s="334">
        <f t="shared" si="21"/>
        <v>0</v>
      </c>
      <c r="S62" s="335">
        <v>0</v>
      </c>
      <c r="T62" s="335">
        <v>0</v>
      </c>
      <c r="U62" s="335"/>
      <c r="V62" s="336">
        <f t="shared" si="22"/>
        <v>0</v>
      </c>
      <c r="W62" s="336">
        <f t="shared" si="23"/>
        <v>0</v>
      </c>
      <c r="X62" s="333"/>
      <c r="Y62" s="337">
        <f t="shared" si="24"/>
        <v>0</v>
      </c>
      <c r="Z62" s="338"/>
      <c r="AA62" s="339"/>
      <c r="AB62" s="340"/>
      <c r="AC62" s="339"/>
      <c r="AD62" s="341">
        <f t="shared" si="25"/>
        <v>0</v>
      </c>
    </row>
    <row r="63" spans="1:30" ht="20.149999999999999" customHeight="1" x14ac:dyDescent="0.35">
      <c r="A63" s="327">
        <f t="shared" si="11"/>
        <v>49</v>
      </c>
      <c r="B63" s="328" t="str">
        <f>IF(RESUMEN!B57="","",RESUMEN!B57)</f>
        <v/>
      </c>
      <c r="C63" s="329" t="str">
        <f>IF(RESUMEN!C57="","",RESUMEN!C57)</f>
        <v/>
      </c>
      <c r="D63" s="328" t="str">
        <f>IF(RESUMEN!D57="","",RESUMEN!D57)</f>
        <v/>
      </c>
      <c r="E63" s="330"/>
      <c r="F63" s="331">
        <f t="shared" si="15"/>
        <v>0</v>
      </c>
      <c r="G63" s="330"/>
      <c r="H63" s="330"/>
      <c r="I63" s="332">
        <f>IF(H63=$R$2,'SS-SMI'!$H$22,IF(H63=$S$2,'SS-SMI'!$I$22,IF(H63=$T$2,'SS-SMI'!$J$22,0)))</f>
        <v>0</v>
      </c>
      <c r="J63" s="332">
        <f t="shared" si="16"/>
        <v>0</v>
      </c>
      <c r="K63" s="332">
        <f t="shared" si="17"/>
        <v>0</v>
      </c>
      <c r="L63" s="333"/>
      <c r="M63" s="333"/>
      <c r="N63" s="333"/>
      <c r="O63" s="332">
        <f t="shared" si="18"/>
        <v>0</v>
      </c>
      <c r="P63" s="332">
        <f t="shared" si="19"/>
        <v>0</v>
      </c>
      <c r="Q63" s="332">
        <f t="shared" si="20"/>
        <v>0</v>
      </c>
      <c r="R63" s="334">
        <f t="shared" si="21"/>
        <v>0</v>
      </c>
      <c r="S63" s="335">
        <v>0</v>
      </c>
      <c r="T63" s="335">
        <v>0</v>
      </c>
      <c r="U63" s="335"/>
      <c r="V63" s="336">
        <f t="shared" si="22"/>
        <v>0</v>
      </c>
      <c r="W63" s="336">
        <f t="shared" si="23"/>
        <v>0</v>
      </c>
      <c r="X63" s="333"/>
      <c r="Y63" s="337">
        <f t="shared" si="24"/>
        <v>0</v>
      </c>
      <c r="Z63" s="338"/>
      <c r="AA63" s="339"/>
      <c r="AB63" s="340"/>
      <c r="AC63" s="339"/>
      <c r="AD63" s="341">
        <f t="shared" si="25"/>
        <v>0</v>
      </c>
    </row>
    <row r="64" spans="1:30" ht="20.149999999999999" customHeight="1" x14ac:dyDescent="0.35">
      <c r="A64" s="327">
        <f t="shared" si="11"/>
        <v>50</v>
      </c>
      <c r="B64" s="328" t="str">
        <f>IF(RESUMEN!B58="","",RESUMEN!B58)</f>
        <v/>
      </c>
      <c r="C64" s="329" t="str">
        <f>IF(RESUMEN!C58="","",RESUMEN!C58)</f>
        <v/>
      </c>
      <c r="D64" s="328" t="str">
        <f>IF(RESUMEN!D58="","",RESUMEN!D58)</f>
        <v/>
      </c>
      <c r="E64" s="330"/>
      <c r="F64" s="331">
        <f t="shared" si="15"/>
        <v>0</v>
      </c>
      <c r="G64" s="330"/>
      <c r="H64" s="330"/>
      <c r="I64" s="332">
        <f>IF(H64=$R$2,'SS-SMI'!$H$22,IF(H64=$S$2,'SS-SMI'!$I$22,IF(H64=$T$2,'SS-SMI'!$J$22,0)))</f>
        <v>0</v>
      </c>
      <c r="J64" s="332">
        <f t="shared" si="16"/>
        <v>0</v>
      </c>
      <c r="K64" s="332">
        <f t="shared" si="17"/>
        <v>0</v>
      </c>
      <c r="L64" s="333"/>
      <c r="M64" s="333"/>
      <c r="N64" s="333"/>
      <c r="O64" s="332">
        <f t="shared" si="18"/>
        <v>0</v>
      </c>
      <c r="P64" s="332">
        <f t="shared" si="19"/>
        <v>0</v>
      </c>
      <c r="Q64" s="332">
        <f t="shared" si="20"/>
        <v>0</v>
      </c>
      <c r="R64" s="334">
        <f t="shared" si="21"/>
        <v>0</v>
      </c>
      <c r="S64" s="335">
        <v>0</v>
      </c>
      <c r="T64" s="335">
        <v>0</v>
      </c>
      <c r="U64" s="335"/>
      <c r="V64" s="336">
        <f t="shared" si="22"/>
        <v>0</v>
      </c>
      <c r="W64" s="336">
        <f t="shared" si="23"/>
        <v>0</v>
      </c>
      <c r="X64" s="333"/>
      <c r="Y64" s="337">
        <f t="shared" si="24"/>
        <v>0</v>
      </c>
      <c r="Z64" s="338"/>
      <c r="AA64" s="339"/>
      <c r="AB64" s="340"/>
      <c r="AC64" s="339"/>
      <c r="AD64" s="341">
        <f t="shared" si="25"/>
        <v>0</v>
      </c>
    </row>
    <row r="65" spans="1:30" ht="20.149999999999999" customHeight="1" x14ac:dyDescent="0.35">
      <c r="A65" s="327">
        <f t="shared" si="11"/>
        <v>51</v>
      </c>
      <c r="B65" s="328" t="str">
        <f>IF(RESUMEN!B59="","",RESUMEN!B59)</f>
        <v/>
      </c>
      <c r="C65" s="329" t="str">
        <f>IF(RESUMEN!C59="","",RESUMEN!C59)</f>
        <v/>
      </c>
      <c r="D65" s="328" t="str">
        <f>IF(RESUMEN!D59="","",RESUMEN!D59)</f>
        <v/>
      </c>
      <c r="E65" s="330"/>
      <c r="F65" s="331">
        <f t="shared" si="15"/>
        <v>0</v>
      </c>
      <c r="G65" s="330"/>
      <c r="H65" s="330"/>
      <c r="I65" s="332">
        <f>IF(H65=$R$2,'SS-SMI'!$H$22,IF(H65=$S$2,'SS-SMI'!$I$22,IF(H65=$T$2,'SS-SMI'!$J$22,0)))</f>
        <v>0</v>
      </c>
      <c r="J65" s="332">
        <f t="shared" si="16"/>
        <v>0</v>
      </c>
      <c r="K65" s="332">
        <f t="shared" si="17"/>
        <v>0</v>
      </c>
      <c r="L65" s="333"/>
      <c r="M65" s="333"/>
      <c r="N65" s="333"/>
      <c r="O65" s="332">
        <f t="shared" si="18"/>
        <v>0</v>
      </c>
      <c r="P65" s="332">
        <f t="shared" si="19"/>
        <v>0</v>
      </c>
      <c r="Q65" s="332">
        <f t="shared" si="20"/>
        <v>0</v>
      </c>
      <c r="R65" s="334">
        <f t="shared" si="21"/>
        <v>0</v>
      </c>
      <c r="S65" s="335">
        <v>0</v>
      </c>
      <c r="T65" s="335">
        <v>0</v>
      </c>
      <c r="U65" s="335"/>
      <c r="V65" s="336">
        <f t="shared" si="22"/>
        <v>0</v>
      </c>
      <c r="W65" s="336">
        <f t="shared" si="23"/>
        <v>0</v>
      </c>
      <c r="X65" s="333"/>
      <c r="Y65" s="337">
        <f t="shared" si="24"/>
        <v>0</v>
      </c>
      <c r="Z65" s="338"/>
      <c r="AA65" s="339"/>
      <c r="AB65" s="340"/>
      <c r="AC65" s="339"/>
      <c r="AD65" s="341">
        <f t="shared" si="25"/>
        <v>0</v>
      </c>
    </row>
    <row r="66" spans="1:30" ht="20.149999999999999" customHeight="1" x14ac:dyDescent="0.35">
      <c r="A66" s="327">
        <f t="shared" si="11"/>
        <v>52</v>
      </c>
      <c r="B66" s="328" t="str">
        <f>IF(RESUMEN!B60="","",RESUMEN!B60)</f>
        <v/>
      </c>
      <c r="C66" s="329" t="str">
        <f>IF(RESUMEN!C60="","",RESUMEN!C60)</f>
        <v/>
      </c>
      <c r="D66" s="328" t="str">
        <f>IF(RESUMEN!D60="","",RESUMEN!D60)</f>
        <v/>
      </c>
      <c r="E66" s="330"/>
      <c r="F66" s="331">
        <f t="shared" si="15"/>
        <v>0</v>
      </c>
      <c r="G66" s="330"/>
      <c r="H66" s="330"/>
      <c r="I66" s="332">
        <f>IF(H66=$R$2,'SS-SMI'!$H$22,IF(H66=$S$2,'SS-SMI'!$I$22,IF(H66=$T$2,'SS-SMI'!$J$22,0)))</f>
        <v>0</v>
      </c>
      <c r="J66" s="332">
        <f t="shared" si="16"/>
        <v>0</v>
      </c>
      <c r="K66" s="332">
        <f t="shared" si="17"/>
        <v>0</v>
      </c>
      <c r="L66" s="333"/>
      <c r="M66" s="333"/>
      <c r="N66" s="333"/>
      <c r="O66" s="332">
        <f t="shared" si="18"/>
        <v>0</v>
      </c>
      <c r="P66" s="332">
        <f t="shared" si="19"/>
        <v>0</v>
      </c>
      <c r="Q66" s="332">
        <f t="shared" si="20"/>
        <v>0</v>
      </c>
      <c r="R66" s="334">
        <f t="shared" si="21"/>
        <v>0</v>
      </c>
      <c r="S66" s="335">
        <v>0</v>
      </c>
      <c r="T66" s="335">
        <v>0</v>
      </c>
      <c r="U66" s="335"/>
      <c r="V66" s="336">
        <f t="shared" si="22"/>
        <v>0</v>
      </c>
      <c r="W66" s="336">
        <f t="shared" si="23"/>
        <v>0</v>
      </c>
      <c r="X66" s="333"/>
      <c r="Y66" s="337">
        <f t="shared" si="24"/>
        <v>0</v>
      </c>
      <c r="Z66" s="338"/>
      <c r="AA66" s="339"/>
      <c r="AB66" s="340"/>
      <c r="AC66" s="339"/>
      <c r="AD66" s="341">
        <f t="shared" si="25"/>
        <v>0</v>
      </c>
    </row>
    <row r="67" spans="1:30" ht="20.149999999999999" customHeight="1" x14ac:dyDescent="0.35">
      <c r="A67" s="327">
        <f t="shared" si="11"/>
        <v>53</v>
      </c>
      <c r="B67" s="328" t="str">
        <f>IF(RESUMEN!B61="","",RESUMEN!B61)</f>
        <v/>
      </c>
      <c r="C67" s="329" t="str">
        <f>IF(RESUMEN!C61="","",RESUMEN!C61)</f>
        <v/>
      </c>
      <c r="D67" s="328" t="str">
        <f>IF(RESUMEN!D61="","",RESUMEN!D61)</f>
        <v/>
      </c>
      <c r="E67" s="330"/>
      <c r="F67" s="331">
        <f t="shared" si="15"/>
        <v>0</v>
      </c>
      <c r="G67" s="330"/>
      <c r="H67" s="330"/>
      <c r="I67" s="332">
        <f>IF(H67=$R$2,'SS-SMI'!$H$22,IF(H67=$S$2,'SS-SMI'!$I$22,IF(H67=$T$2,'SS-SMI'!$J$22,0)))</f>
        <v>0</v>
      </c>
      <c r="J67" s="332">
        <f t="shared" si="16"/>
        <v>0</v>
      </c>
      <c r="K67" s="332">
        <f t="shared" si="17"/>
        <v>0</v>
      </c>
      <c r="L67" s="333"/>
      <c r="M67" s="333"/>
      <c r="N67" s="333"/>
      <c r="O67" s="332">
        <f t="shared" si="18"/>
        <v>0</v>
      </c>
      <c r="P67" s="332">
        <f t="shared" si="19"/>
        <v>0</v>
      </c>
      <c r="Q67" s="332">
        <f t="shared" si="20"/>
        <v>0</v>
      </c>
      <c r="R67" s="334">
        <f t="shared" si="21"/>
        <v>0</v>
      </c>
      <c r="S67" s="335">
        <v>0</v>
      </c>
      <c r="T67" s="335">
        <v>0</v>
      </c>
      <c r="U67" s="335"/>
      <c r="V67" s="336">
        <f t="shared" si="22"/>
        <v>0</v>
      </c>
      <c r="W67" s="336">
        <f t="shared" si="23"/>
        <v>0</v>
      </c>
      <c r="X67" s="333"/>
      <c r="Y67" s="337">
        <f t="shared" si="24"/>
        <v>0</v>
      </c>
      <c r="Z67" s="338"/>
      <c r="AA67" s="339"/>
      <c r="AB67" s="340"/>
      <c r="AC67" s="339"/>
      <c r="AD67" s="341">
        <f t="shared" si="25"/>
        <v>0</v>
      </c>
    </row>
    <row r="68" spans="1:30" ht="20.149999999999999" customHeight="1" x14ac:dyDescent="0.35">
      <c r="A68" s="327">
        <f t="shared" si="11"/>
        <v>54</v>
      </c>
      <c r="B68" s="328" t="str">
        <f>IF(RESUMEN!B62="","",RESUMEN!B62)</f>
        <v/>
      </c>
      <c r="C68" s="329" t="str">
        <f>IF(RESUMEN!C62="","",RESUMEN!C62)</f>
        <v/>
      </c>
      <c r="D68" s="328" t="str">
        <f>IF(RESUMEN!D62="","",RESUMEN!D62)</f>
        <v/>
      </c>
      <c r="E68" s="330"/>
      <c r="F68" s="331">
        <f t="shared" si="15"/>
        <v>0</v>
      </c>
      <c r="G68" s="330"/>
      <c r="H68" s="330"/>
      <c r="I68" s="332">
        <f>IF(H68=$R$2,'SS-SMI'!$H$22,IF(H68=$S$2,'SS-SMI'!$I$22,IF(H68=$T$2,'SS-SMI'!$J$22,0)))</f>
        <v>0</v>
      </c>
      <c r="J68" s="332">
        <f t="shared" si="16"/>
        <v>0</v>
      </c>
      <c r="K68" s="332">
        <f t="shared" si="17"/>
        <v>0</v>
      </c>
      <c r="L68" s="333"/>
      <c r="M68" s="333"/>
      <c r="N68" s="333"/>
      <c r="O68" s="332">
        <f t="shared" si="18"/>
        <v>0</v>
      </c>
      <c r="P68" s="332">
        <f t="shared" si="19"/>
        <v>0</v>
      </c>
      <c r="Q68" s="332">
        <f t="shared" si="20"/>
        <v>0</v>
      </c>
      <c r="R68" s="334">
        <f t="shared" si="21"/>
        <v>0</v>
      </c>
      <c r="S68" s="335">
        <v>0</v>
      </c>
      <c r="T68" s="335">
        <v>0</v>
      </c>
      <c r="U68" s="335"/>
      <c r="V68" s="336">
        <f t="shared" si="22"/>
        <v>0</v>
      </c>
      <c r="W68" s="336">
        <f t="shared" si="23"/>
        <v>0</v>
      </c>
      <c r="X68" s="333"/>
      <c r="Y68" s="337">
        <f t="shared" si="24"/>
        <v>0</v>
      </c>
      <c r="Z68" s="338"/>
      <c r="AA68" s="339"/>
      <c r="AB68" s="340"/>
      <c r="AC68" s="339"/>
      <c r="AD68" s="341">
        <f t="shared" si="25"/>
        <v>0</v>
      </c>
    </row>
    <row r="69" spans="1:30" ht="20.149999999999999" customHeight="1" x14ac:dyDescent="0.35">
      <c r="A69" s="327">
        <f t="shared" si="11"/>
        <v>55</v>
      </c>
      <c r="B69" s="328" t="str">
        <f>IF(RESUMEN!B63="","",RESUMEN!B63)</f>
        <v/>
      </c>
      <c r="C69" s="329" t="str">
        <f>IF(RESUMEN!C63="","",RESUMEN!C63)</f>
        <v/>
      </c>
      <c r="D69" s="328" t="str">
        <f>IF(RESUMEN!D63="","",RESUMEN!D63)</f>
        <v/>
      </c>
      <c r="E69" s="330"/>
      <c r="F69" s="331">
        <f t="shared" si="15"/>
        <v>0</v>
      </c>
      <c r="G69" s="330"/>
      <c r="H69" s="330"/>
      <c r="I69" s="332">
        <f>IF(H69=$R$2,'SS-SMI'!$H$22,IF(H69=$S$2,'SS-SMI'!$I$22,IF(H69=$T$2,'SS-SMI'!$J$22,0)))</f>
        <v>0</v>
      </c>
      <c r="J69" s="332">
        <f t="shared" si="16"/>
        <v>0</v>
      </c>
      <c r="K69" s="332">
        <f t="shared" si="17"/>
        <v>0</v>
      </c>
      <c r="L69" s="333"/>
      <c r="M69" s="333"/>
      <c r="N69" s="333"/>
      <c r="O69" s="332">
        <f t="shared" si="18"/>
        <v>0</v>
      </c>
      <c r="P69" s="332">
        <f t="shared" si="19"/>
        <v>0</v>
      </c>
      <c r="Q69" s="332">
        <f t="shared" si="20"/>
        <v>0</v>
      </c>
      <c r="R69" s="334">
        <f t="shared" si="21"/>
        <v>0</v>
      </c>
      <c r="S69" s="335">
        <v>0</v>
      </c>
      <c r="T69" s="335">
        <v>0</v>
      </c>
      <c r="U69" s="335"/>
      <c r="V69" s="336">
        <f t="shared" si="22"/>
        <v>0</v>
      </c>
      <c r="W69" s="336">
        <f t="shared" si="23"/>
        <v>0</v>
      </c>
      <c r="X69" s="333"/>
      <c r="Y69" s="337">
        <f t="shared" si="24"/>
        <v>0</v>
      </c>
      <c r="Z69" s="338"/>
      <c r="AA69" s="339"/>
      <c r="AB69" s="340"/>
      <c r="AC69" s="339"/>
      <c r="AD69" s="341">
        <f t="shared" si="25"/>
        <v>0</v>
      </c>
    </row>
    <row r="70" spans="1:30" ht="20.149999999999999" customHeight="1" x14ac:dyDescent="0.35">
      <c r="A70" s="327">
        <f t="shared" si="11"/>
        <v>56</v>
      </c>
      <c r="B70" s="328" t="str">
        <f>IF(RESUMEN!B64="","",RESUMEN!B64)</f>
        <v/>
      </c>
      <c r="C70" s="329" t="str">
        <f>IF(RESUMEN!C64="","",RESUMEN!C64)</f>
        <v/>
      </c>
      <c r="D70" s="328" t="str">
        <f>IF(RESUMEN!D64="","",RESUMEN!D64)</f>
        <v/>
      </c>
      <c r="E70" s="330"/>
      <c r="F70" s="331">
        <f t="shared" si="15"/>
        <v>0</v>
      </c>
      <c r="G70" s="330"/>
      <c r="H70" s="330"/>
      <c r="I70" s="332">
        <f>IF(H70=$R$2,'SS-SMI'!$H$22,IF(H70=$S$2,'SS-SMI'!$I$22,IF(H70=$T$2,'SS-SMI'!$J$22,0)))</f>
        <v>0</v>
      </c>
      <c r="J70" s="332">
        <f t="shared" si="16"/>
        <v>0</v>
      </c>
      <c r="K70" s="332">
        <f t="shared" si="17"/>
        <v>0</v>
      </c>
      <c r="L70" s="333"/>
      <c r="M70" s="333"/>
      <c r="N70" s="333"/>
      <c r="O70" s="332">
        <f t="shared" si="18"/>
        <v>0</v>
      </c>
      <c r="P70" s="332">
        <f t="shared" si="19"/>
        <v>0</v>
      </c>
      <c r="Q70" s="332">
        <f t="shared" si="20"/>
        <v>0</v>
      </c>
      <c r="R70" s="334">
        <f t="shared" si="21"/>
        <v>0</v>
      </c>
      <c r="S70" s="335">
        <v>0</v>
      </c>
      <c r="T70" s="335">
        <v>0</v>
      </c>
      <c r="U70" s="335"/>
      <c r="V70" s="336">
        <f t="shared" si="22"/>
        <v>0</v>
      </c>
      <c r="W70" s="336">
        <f t="shared" si="23"/>
        <v>0</v>
      </c>
      <c r="X70" s="333"/>
      <c r="Y70" s="337">
        <f t="shared" si="24"/>
        <v>0</v>
      </c>
      <c r="Z70" s="338"/>
      <c r="AA70" s="339"/>
      <c r="AB70" s="340"/>
      <c r="AC70" s="339"/>
      <c r="AD70" s="341">
        <f t="shared" si="25"/>
        <v>0</v>
      </c>
    </row>
    <row r="71" spans="1:30" ht="20.149999999999999" customHeight="1" x14ac:dyDescent="0.35">
      <c r="A71" s="327">
        <f t="shared" si="11"/>
        <v>57</v>
      </c>
      <c r="B71" s="328" t="str">
        <f>IF(RESUMEN!B65="","",RESUMEN!B65)</f>
        <v/>
      </c>
      <c r="C71" s="329" t="str">
        <f>IF(RESUMEN!C65="","",RESUMEN!C65)</f>
        <v/>
      </c>
      <c r="D71" s="328" t="str">
        <f>IF(RESUMEN!D65="","",RESUMEN!D65)</f>
        <v/>
      </c>
      <c r="E71" s="330"/>
      <c r="F71" s="331">
        <f t="shared" si="15"/>
        <v>0</v>
      </c>
      <c r="G71" s="330"/>
      <c r="H71" s="330"/>
      <c r="I71" s="332">
        <f>IF(H71=$R$2,'SS-SMI'!$H$22,IF(H71=$S$2,'SS-SMI'!$I$22,IF(H71=$T$2,'SS-SMI'!$J$22,0)))</f>
        <v>0</v>
      </c>
      <c r="J71" s="332">
        <f t="shared" si="16"/>
        <v>0</v>
      </c>
      <c r="K71" s="332">
        <f t="shared" si="17"/>
        <v>0</v>
      </c>
      <c r="L71" s="333"/>
      <c r="M71" s="333"/>
      <c r="N71" s="333"/>
      <c r="O71" s="332">
        <f t="shared" si="18"/>
        <v>0</v>
      </c>
      <c r="P71" s="332">
        <f t="shared" si="19"/>
        <v>0</v>
      </c>
      <c r="Q71" s="332">
        <f t="shared" si="20"/>
        <v>0</v>
      </c>
      <c r="R71" s="334">
        <f t="shared" si="21"/>
        <v>0</v>
      </c>
      <c r="S71" s="335">
        <v>0</v>
      </c>
      <c r="T71" s="335">
        <v>0</v>
      </c>
      <c r="U71" s="335"/>
      <c r="V71" s="336">
        <f t="shared" si="22"/>
        <v>0</v>
      </c>
      <c r="W71" s="336">
        <f t="shared" si="23"/>
        <v>0</v>
      </c>
      <c r="X71" s="333"/>
      <c r="Y71" s="337">
        <f t="shared" si="24"/>
        <v>0</v>
      </c>
      <c r="Z71" s="338"/>
      <c r="AA71" s="339"/>
      <c r="AB71" s="340"/>
      <c r="AC71" s="339"/>
      <c r="AD71" s="341">
        <f t="shared" si="25"/>
        <v>0</v>
      </c>
    </row>
    <row r="72" spans="1:30" ht="20.149999999999999" customHeight="1" x14ac:dyDescent="0.35">
      <c r="A72" s="327">
        <f t="shared" si="11"/>
        <v>58</v>
      </c>
      <c r="B72" s="328" t="str">
        <f>IF(RESUMEN!B66="","",RESUMEN!B66)</f>
        <v/>
      </c>
      <c r="C72" s="329" t="str">
        <f>IF(RESUMEN!C66="","",RESUMEN!C66)</f>
        <v/>
      </c>
      <c r="D72" s="328" t="str">
        <f>IF(RESUMEN!D66="","",RESUMEN!D66)</f>
        <v/>
      </c>
      <c r="E72" s="330"/>
      <c r="F72" s="331">
        <f t="shared" si="15"/>
        <v>0</v>
      </c>
      <c r="G72" s="330"/>
      <c r="H72" s="330"/>
      <c r="I72" s="332">
        <f>IF(H72=$R$2,'SS-SMI'!$H$22,IF(H72=$S$2,'SS-SMI'!$I$22,IF(H72=$T$2,'SS-SMI'!$J$22,0)))</f>
        <v>0</v>
      </c>
      <c r="J72" s="332">
        <f t="shared" si="16"/>
        <v>0</v>
      </c>
      <c r="K72" s="332">
        <f t="shared" si="17"/>
        <v>0</v>
      </c>
      <c r="L72" s="333"/>
      <c r="M72" s="333"/>
      <c r="N72" s="333"/>
      <c r="O72" s="332">
        <f t="shared" si="18"/>
        <v>0</v>
      </c>
      <c r="P72" s="332">
        <f t="shared" si="19"/>
        <v>0</v>
      </c>
      <c r="Q72" s="332">
        <f t="shared" si="20"/>
        <v>0</v>
      </c>
      <c r="R72" s="334">
        <f t="shared" si="21"/>
        <v>0</v>
      </c>
      <c r="S72" s="335">
        <v>0</v>
      </c>
      <c r="T72" s="335">
        <v>0</v>
      </c>
      <c r="U72" s="335"/>
      <c r="V72" s="336">
        <f t="shared" si="22"/>
        <v>0</v>
      </c>
      <c r="W72" s="336">
        <f t="shared" si="23"/>
        <v>0</v>
      </c>
      <c r="X72" s="333"/>
      <c r="Y72" s="337">
        <f t="shared" si="24"/>
        <v>0</v>
      </c>
      <c r="Z72" s="338"/>
      <c r="AA72" s="339"/>
      <c r="AB72" s="340"/>
      <c r="AC72" s="339"/>
      <c r="AD72" s="341">
        <f t="shared" si="25"/>
        <v>0</v>
      </c>
    </row>
    <row r="73" spans="1:30" ht="20.149999999999999" customHeight="1" x14ac:dyDescent="0.35">
      <c r="A73" s="327">
        <f t="shared" si="11"/>
        <v>59</v>
      </c>
      <c r="B73" s="328" t="str">
        <f>IF(RESUMEN!B67="","",RESUMEN!B67)</f>
        <v/>
      </c>
      <c r="C73" s="329" t="str">
        <f>IF(RESUMEN!C67="","",RESUMEN!C67)</f>
        <v/>
      </c>
      <c r="D73" s="328" t="str">
        <f>IF(RESUMEN!D67="","",RESUMEN!D67)</f>
        <v/>
      </c>
      <c r="E73" s="330"/>
      <c r="F73" s="331">
        <f t="shared" si="15"/>
        <v>0</v>
      </c>
      <c r="G73" s="330"/>
      <c r="H73" s="330"/>
      <c r="I73" s="332">
        <f>IF(H73=$R$2,'SS-SMI'!$H$22,IF(H73=$S$2,'SS-SMI'!$I$22,IF(H73=$T$2,'SS-SMI'!$J$22,0)))</f>
        <v>0</v>
      </c>
      <c r="J73" s="332">
        <f t="shared" si="16"/>
        <v>0</v>
      </c>
      <c r="K73" s="332">
        <f t="shared" si="17"/>
        <v>0</v>
      </c>
      <c r="L73" s="333"/>
      <c r="M73" s="333"/>
      <c r="N73" s="333"/>
      <c r="O73" s="332">
        <f t="shared" si="18"/>
        <v>0</v>
      </c>
      <c r="P73" s="332">
        <f t="shared" si="19"/>
        <v>0</v>
      </c>
      <c r="Q73" s="332">
        <f t="shared" si="20"/>
        <v>0</v>
      </c>
      <c r="R73" s="334">
        <f t="shared" si="21"/>
        <v>0</v>
      </c>
      <c r="S73" s="335">
        <v>0</v>
      </c>
      <c r="T73" s="335">
        <v>0</v>
      </c>
      <c r="U73" s="335"/>
      <c r="V73" s="336">
        <f t="shared" si="22"/>
        <v>0</v>
      </c>
      <c r="W73" s="336">
        <f t="shared" si="23"/>
        <v>0</v>
      </c>
      <c r="X73" s="333"/>
      <c r="Y73" s="337">
        <f t="shared" si="24"/>
        <v>0</v>
      </c>
      <c r="Z73" s="338"/>
      <c r="AA73" s="339"/>
      <c r="AB73" s="340"/>
      <c r="AC73" s="339"/>
      <c r="AD73" s="341">
        <f t="shared" si="25"/>
        <v>0</v>
      </c>
    </row>
    <row r="74" spans="1:30" ht="20.149999999999999" customHeight="1" x14ac:dyDescent="0.35">
      <c r="A74" s="327">
        <f t="shared" si="11"/>
        <v>60</v>
      </c>
      <c r="B74" s="328" t="str">
        <f>IF(RESUMEN!B68="","",RESUMEN!B68)</f>
        <v/>
      </c>
      <c r="C74" s="329" t="str">
        <f>IF(RESUMEN!C68="","",RESUMEN!C68)</f>
        <v/>
      </c>
      <c r="D74" s="328" t="str">
        <f>IF(RESUMEN!D68="","",RESUMEN!D68)</f>
        <v/>
      </c>
      <c r="E74" s="330"/>
      <c r="F74" s="331">
        <f t="shared" si="15"/>
        <v>0</v>
      </c>
      <c r="G74" s="330"/>
      <c r="H74" s="330"/>
      <c r="I74" s="332">
        <f>IF(H74=$R$2,'SS-SMI'!$H$22,IF(H74=$S$2,'SS-SMI'!$I$22,IF(H74=$T$2,'SS-SMI'!$J$22,0)))</f>
        <v>0</v>
      </c>
      <c r="J74" s="332">
        <f t="shared" si="16"/>
        <v>0</v>
      </c>
      <c r="K74" s="332">
        <f t="shared" si="17"/>
        <v>0</v>
      </c>
      <c r="L74" s="333"/>
      <c r="M74" s="333"/>
      <c r="N74" s="333"/>
      <c r="O74" s="332">
        <f t="shared" si="18"/>
        <v>0</v>
      </c>
      <c r="P74" s="332">
        <f t="shared" si="19"/>
        <v>0</v>
      </c>
      <c r="Q74" s="332">
        <f t="shared" si="20"/>
        <v>0</v>
      </c>
      <c r="R74" s="334">
        <f t="shared" si="21"/>
        <v>0</v>
      </c>
      <c r="S74" s="335">
        <v>0</v>
      </c>
      <c r="T74" s="335">
        <v>0</v>
      </c>
      <c r="U74" s="335"/>
      <c r="V74" s="336">
        <f t="shared" si="22"/>
        <v>0</v>
      </c>
      <c r="W74" s="336">
        <f t="shared" si="23"/>
        <v>0</v>
      </c>
      <c r="X74" s="333"/>
      <c r="Y74" s="337">
        <f t="shared" si="24"/>
        <v>0</v>
      </c>
      <c r="Z74" s="338"/>
      <c r="AA74" s="339"/>
      <c r="AB74" s="340"/>
      <c r="AC74" s="339"/>
      <c r="AD74" s="341">
        <f t="shared" si="25"/>
        <v>0</v>
      </c>
    </row>
    <row r="75" spans="1:30" ht="20.149999999999999" customHeight="1" x14ac:dyDescent="0.35">
      <c r="A75" s="327">
        <f t="shared" si="11"/>
        <v>61</v>
      </c>
      <c r="B75" s="328" t="str">
        <f>IF(RESUMEN!B69="","",RESUMEN!B69)</f>
        <v/>
      </c>
      <c r="C75" s="329" t="str">
        <f>IF(RESUMEN!C69="","",RESUMEN!C69)</f>
        <v/>
      </c>
      <c r="D75" s="328" t="str">
        <f>IF(RESUMEN!D69="","",RESUMEN!D69)</f>
        <v/>
      </c>
      <c r="E75" s="330"/>
      <c r="F75" s="331">
        <f t="shared" si="15"/>
        <v>0</v>
      </c>
      <c r="G75" s="330"/>
      <c r="H75" s="330"/>
      <c r="I75" s="332">
        <f>IF(H75=$R$2,'SS-SMI'!$H$22,IF(H75=$S$2,'SS-SMI'!$I$22,IF(H75=$T$2,'SS-SMI'!$J$22,0)))</f>
        <v>0</v>
      </c>
      <c r="J75" s="332">
        <f t="shared" si="16"/>
        <v>0</v>
      </c>
      <c r="K75" s="332">
        <f t="shared" si="17"/>
        <v>0</v>
      </c>
      <c r="L75" s="333"/>
      <c r="M75" s="333"/>
      <c r="N75" s="333"/>
      <c r="O75" s="332">
        <f t="shared" si="18"/>
        <v>0</v>
      </c>
      <c r="P75" s="332">
        <f t="shared" si="19"/>
        <v>0</v>
      </c>
      <c r="Q75" s="332">
        <f t="shared" si="20"/>
        <v>0</v>
      </c>
      <c r="R75" s="334">
        <f t="shared" si="21"/>
        <v>0</v>
      </c>
      <c r="S75" s="335">
        <v>0</v>
      </c>
      <c r="T75" s="335">
        <v>0</v>
      </c>
      <c r="U75" s="335"/>
      <c r="V75" s="336">
        <f t="shared" si="22"/>
        <v>0</v>
      </c>
      <c r="W75" s="336">
        <f t="shared" si="23"/>
        <v>0</v>
      </c>
      <c r="X75" s="333"/>
      <c r="Y75" s="337">
        <f t="shared" si="24"/>
        <v>0</v>
      </c>
      <c r="Z75" s="338"/>
      <c r="AA75" s="339"/>
      <c r="AB75" s="340"/>
      <c r="AC75" s="339"/>
      <c r="AD75" s="341">
        <f t="shared" si="25"/>
        <v>0</v>
      </c>
    </row>
    <row r="76" spans="1:30" ht="20.149999999999999" customHeight="1" x14ac:dyDescent="0.35">
      <c r="A76" s="327">
        <f t="shared" si="11"/>
        <v>62</v>
      </c>
      <c r="B76" s="328" t="str">
        <f>IF(RESUMEN!B70="","",RESUMEN!B70)</f>
        <v/>
      </c>
      <c r="C76" s="329" t="str">
        <f>IF(RESUMEN!C70="","",RESUMEN!C70)</f>
        <v/>
      </c>
      <c r="D76" s="328" t="str">
        <f>IF(RESUMEN!D70="","",RESUMEN!D70)</f>
        <v/>
      </c>
      <c r="E76" s="330"/>
      <c r="F76" s="331">
        <f t="shared" si="15"/>
        <v>0</v>
      </c>
      <c r="G76" s="330"/>
      <c r="H76" s="330"/>
      <c r="I76" s="332">
        <f>IF(H76=$R$2,'SS-SMI'!$H$22,IF(H76=$S$2,'SS-SMI'!$I$22,IF(H76=$T$2,'SS-SMI'!$J$22,0)))</f>
        <v>0</v>
      </c>
      <c r="J76" s="332">
        <f t="shared" si="16"/>
        <v>0</v>
      </c>
      <c r="K76" s="332">
        <f t="shared" si="17"/>
        <v>0</v>
      </c>
      <c r="L76" s="333"/>
      <c r="M76" s="333"/>
      <c r="N76" s="333"/>
      <c r="O76" s="332">
        <f t="shared" si="18"/>
        <v>0</v>
      </c>
      <c r="P76" s="332">
        <f t="shared" si="19"/>
        <v>0</v>
      </c>
      <c r="Q76" s="332">
        <f t="shared" si="20"/>
        <v>0</v>
      </c>
      <c r="R76" s="334">
        <f t="shared" si="21"/>
        <v>0</v>
      </c>
      <c r="S76" s="335">
        <v>0</v>
      </c>
      <c r="T76" s="335">
        <v>0</v>
      </c>
      <c r="U76" s="335"/>
      <c r="V76" s="336">
        <f t="shared" si="22"/>
        <v>0</v>
      </c>
      <c r="W76" s="336">
        <f t="shared" si="23"/>
        <v>0</v>
      </c>
      <c r="X76" s="333"/>
      <c r="Y76" s="337">
        <f t="shared" si="24"/>
        <v>0</v>
      </c>
      <c r="Z76" s="338"/>
      <c r="AA76" s="339"/>
      <c r="AB76" s="340"/>
      <c r="AC76" s="339"/>
      <c r="AD76" s="341">
        <f t="shared" si="25"/>
        <v>0</v>
      </c>
    </row>
    <row r="77" spans="1:30" ht="20.149999999999999" customHeight="1" x14ac:dyDescent="0.35">
      <c r="A77" s="327">
        <f t="shared" si="11"/>
        <v>63</v>
      </c>
      <c r="B77" s="328" t="str">
        <f>IF(RESUMEN!B71="","",RESUMEN!B71)</f>
        <v/>
      </c>
      <c r="C77" s="329" t="str">
        <f>IF(RESUMEN!C71="","",RESUMEN!C71)</f>
        <v/>
      </c>
      <c r="D77" s="328" t="str">
        <f>IF(RESUMEN!D71="","",RESUMEN!D71)</f>
        <v/>
      </c>
      <c r="E77" s="330"/>
      <c r="F77" s="331">
        <f t="shared" si="15"/>
        <v>0</v>
      </c>
      <c r="G77" s="330"/>
      <c r="H77" s="330"/>
      <c r="I77" s="332">
        <f>IF(H77=$R$2,'SS-SMI'!$H$22,IF(H77=$S$2,'SS-SMI'!$I$22,IF(H77=$T$2,'SS-SMI'!$J$22,0)))</f>
        <v>0</v>
      </c>
      <c r="J77" s="332">
        <f t="shared" si="16"/>
        <v>0</v>
      </c>
      <c r="K77" s="332">
        <f t="shared" si="17"/>
        <v>0</v>
      </c>
      <c r="L77" s="333"/>
      <c r="M77" s="333"/>
      <c r="N77" s="333"/>
      <c r="O77" s="332">
        <f t="shared" si="18"/>
        <v>0</v>
      </c>
      <c r="P77" s="332">
        <f t="shared" si="19"/>
        <v>0</v>
      </c>
      <c r="Q77" s="332">
        <f t="shared" si="20"/>
        <v>0</v>
      </c>
      <c r="R77" s="334">
        <f t="shared" si="21"/>
        <v>0</v>
      </c>
      <c r="S77" s="335">
        <v>0</v>
      </c>
      <c r="T77" s="335">
        <v>0</v>
      </c>
      <c r="U77" s="335"/>
      <c r="V77" s="336">
        <f t="shared" si="22"/>
        <v>0</v>
      </c>
      <c r="W77" s="336">
        <f t="shared" si="23"/>
        <v>0</v>
      </c>
      <c r="X77" s="333"/>
      <c r="Y77" s="337">
        <f t="shared" si="24"/>
        <v>0</v>
      </c>
      <c r="Z77" s="338"/>
      <c r="AA77" s="339"/>
      <c r="AB77" s="340"/>
      <c r="AC77" s="339"/>
      <c r="AD77" s="341">
        <f t="shared" si="25"/>
        <v>0</v>
      </c>
    </row>
    <row r="78" spans="1:30" ht="20.149999999999999" customHeight="1" x14ac:dyDescent="0.35">
      <c r="A78" s="327">
        <f t="shared" si="11"/>
        <v>64</v>
      </c>
      <c r="B78" s="328" t="str">
        <f>IF(RESUMEN!B72="","",RESUMEN!B72)</f>
        <v/>
      </c>
      <c r="C78" s="329" t="str">
        <f>IF(RESUMEN!C72="","",RESUMEN!C72)</f>
        <v/>
      </c>
      <c r="D78" s="328" t="str">
        <f>IF(RESUMEN!D72="","",RESUMEN!D72)</f>
        <v/>
      </c>
      <c r="E78" s="330"/>
      <c r="F78" s="331">
        <f t="shared" si="15"/>
        <v>0</v>
      </c>
      <c r="G78" s="330"/>
      <c r="H78" s="330"/>
      <c r="I78" s="332">
        <f>IF(H78=$R$2,'SS-SMI'!$H$22,IF(H78=$S$2,'SS-SMI'!$I$22,IF(H78=$T$2,'SS-SMI'!$J$22,0)))</f>
        <v>0</v>
      </c>
      <c r="J78" s="332">
        <f t="shared" si="16"/>
        <v>0</v>
      </c>
      <c r="K78" s="332">
        <f t="shared" si="17"/>
        <v>0</v>
      </c>
      <c r="L78" s="333"/>
      <c r="M78" s="333"/>
      <c r="N78" s="333"/>
      <c r="O78" s="332">
        <f t="shared" si="18"/>
        <v>0</v>
      </c>
      <c r="P78" s="332">
        <f t="shared" si="19"/>
        <v>0</v>
      </c>
      <c r="Q78" s="332">
        <f t="shared" si="20"/>
        <v>0</v>
      </c>
      <c r="R78" s="334">
        <f t="shared" si="21"/>
        <v>0</v>
      </c>
      <c r="S78" s="335">
        <v>0</v>
      </c>
      <c r="T78" s="335">
        <v>0</v>
      </c>
      <c r="U78" s="335"/>
      <c r="V78" s="336">
        <f t="shared" si="22"/>
        <v>0</v>
      </c>
      <c r="W78" s="336">
        <f t="shared" si="23"/>
        <v>0</v>
      </c>
      <c r="X78" s="333"/>
      <c r="Y78" s="337">
        <f t="shared" si="24"/>
        <v>0</v>
      </c>
      <c r="Z78" s="338"/>
      <c r="AA78" s="339"/>
      <c r="AB78" s="340"/>
      <c r="AC78" s="339"/>
      <c r="AD78" s="341">
        <f t="shared" si="25"/>
        <v>0</v>
      </c>
    </row>
    <row r="79" spans="1:30" ht="20.149999999999999" customHeight="1" x14ac:dyDescent="0.35">
      <c r="A79" s="327">
        <f t="shared" si="11"/>
        <v>65</v>
      </c>
      <c r="B79" s="328" t="str">
        <f>IF(RESUMEN!B73="","",RESUMEN!B73)</f>
        <v/>
      </c>
      <c r="C79" s="329" t="str">
        <f>IF(RESUMEN!C73="","",RESUMEN!C73)</f>
        <v/>
      </c>
      <c r="D79" s="328" t="str">
        <f>IF(RESUMEN!D73="","",RESUMEN!D73)</f>
        <v/>
      </c>
      <c r="E79" s="330"/>
      <c r="F79" s="331">
        <f t="shared" si="15"/>
        <v>0</v>
      </c>
      <c r="G79" s="330"/>
      <c r="H79" s="330"/>
      <c r="I79" s="332">
        <f>IF(H79=$R$2,'SS-SMI'!$H$22,IF(H79=$S$2,'SS-SMI'!$I$22,IF(H79=$T$2,'SS-SMI'!$J$22,0)))</f>
        <v>0</v>
      </c>
      <c r="J79" s="332">
        <f t="shared" si="16"/>
        <v>0</v>
      </c>
      <c r="K79" s="332">
        <f t="shared" si="17"/>
        <v>0</v>
      </c>
      <c r="L79" s="333"/>
      <c r="M79" s="333"/>
      <c r="N79" s="333"/>
      <c r="O79" s="332">
        <f t="shared" si="18"/>
        <v>0</v>
      </c>
      <c r="P79" s="332">
        <f t="shared" si="19"/>
        <v>0</v>
      </c>
      <c r="Q79" s="332">
        <f t="shared" si="20"/>
        <v>0</v>
      </c>
      <c r="R79" s="334">
        <f t="shared" si="21"/>
        <v>0</v>
      </c>
      <c r="S79" s="335">
        <v>0</v>
      </c>
      <c r="T79" s="335">
        <v>0</v>
      </c>
      <c r="U79" s="335"/>
      <c r="V79" s="336">
        <f t="shared" si="22"/>
        <v>0</v>
      </c>
      <c r="W79" s="336">
        <f t="shared" si="23"/>
        <v>0</v>
      </c>
      <c r="X79" s="333"/>
      <c r="Y79" s="337">
        <f t="shared" si="24"/>
        <v>0</v>
      </c>
      <c r="Z79" s="338"/>
      <c r="AA79" s="339"/>
      <c r="AB79" s="340"/>
      <c r="AC79" s="339"/>
      <c r="AD79" s="341">
        <f t="shared" si="25"/>
        <v>0</v>
      </c>
    </row>
    <row r="80" spans="1:30" ht="20.149999999999999" customHeight="1" x14ac:dyDescent="0.35">
      <c r="A80" s="327">
        <f t="shared" si="11"/>
        <v>66</v>
      </c>
      <c r="B80" s="328" t="str">
        <f>IF(RESUMEN!B74="","",RESUMEN!B74)</f>
        <v/>
      </c>
      <c r="C80" s="329" t="str">
        <f>IF(RESUMEN!C74="","",RESUMEN!C74)</f>
        <v/>
      </c>
      <c r="D80" s="328" t="str">
        <f>IF(RESUMEN!D74="","",RESUMEN!D74)</f>
        <v/>
      </c>
      <c r="E80" s="330"/>
      <c r="F80" s="331">
        <f t="shared" si="15"/>
        <v>0</v>
      </c>
      <c r="G80" s="330"/>
      <c r="H80" s="330"/>
      <c r="I80" s="332">
        <f>IF(H80=$R$2,'SS-SMI'!$H$22,IF(H80=$S$2,'SS-SMI'!$I$22,IF(H80=$T$2,'SS-SMI'!$J$22,0)))</f>
        <v>0</v>
      </c>
      <c r="J80" s="332">
        <f t="shared" si="16"/>
        <v>0</v>
      </c>
      <c r="K80" s="332">
        <f t="shared" si="17"/>
        <v>0</v>
      </c>
      <c r="L80" s="333"/>
      <c r="M80" s="333"/>
      <c r="N80" s="333"/>
      <c r="O80" s="332">
        <f t="shared" si="18"/>
        <v>0</v>
      </c>
      <c r="P80" s="332">
        <f t="shared" si="19"/>
        <v>0</v>
      </c>
      <c r="Q80" s="332">
        <f t="shared" si="20"/>
        <v>0</v>
      </c>
      <c r="R80" s="334">
        <f t="shared" si="21"/>
        <v>0</v>
      </c>
      <c r="S80" s="335">
        <v>0</v>
      </c>
      <c r="T80" s="335">
        <v>0</v>
      </c>
      <c r="U80" s="335"/>
      <c r="V80" s="336">
        <f t="shared" si="22"/>
        <v>0</v>
      </c>
      <c r="W80" s="336">
        <f t="shared" si="23"/>
        <v>0</v>
      </c>
      <c r="X80" s="333"/>
      <c r="Y80" s="337">
        <f t="shared" si="24"/>
        <v>0</v>
      </c>
      <c r="Z80" s="338"/>
      <c r="AA80" s="339"/>
      <c r="AB80" s="340"/>
      <c r="AC80" s="339"/>
      <c r="AD80" s="341">
        <f t="shared" si="25"/>
        <v>0</v>
      </c>
    </row>
    <row r="81" spans="1:30" ht="20.149999999999999" customHeight="1" x14ac:dyDescent="0.35">
      <c r="A81" s="327">
        <f t="shared" si="11"/>
        <v>67</v>
      </c>
      <c r="B81" s="328" t="str">
        <f>IF(RESUMEN!B75="","",RESUMEN!B75)</f>
        <v/>
      </c>
      <c r="C81" s="329" t="str">
        <f>IF(RESUMEN!C75="","",RESUMEN!C75)</f>
        <v/>
      </c>
      <c r="D81" s="328" t="str">
        <f>IF(RESUMEN!D75="","",RESUMEN!D75)</f>
        <v/>
      </c>
      <c r="E81" s="330"/>
      <c r="F81" s="331">
        <f t="shared" si="15"/>
        <v>0</v>
      </c>
      <c r="G81" s="330"/>
      <c r="H81" s="330"/>
      <c r="I81" s="332">
        <f>IF(H81=$R$2,'SS-SMI'!$H$22,IF(H81=$S$2,'SS-SMI'!$I$22,IF(H81=$T$2,'SS-SMI'!$J$22,0)))</f>
        <v>0</v>
      </c>
      <c r="J81" s="332">
        <f t="shared" si="16"/>
        <v>0</v>
      </c>
      <c r="K81" s="332">
        <f t="shared" si="17"/>
        <v>0</v>
      </c>
      <c r="L81" s="333"/>
      <c r="M81" s="333"/>
      <c r="N81" s="333"/>
      <c r="O81" s="332">
        <f t="shared" si="18"/>
        <v>0</v>
      </c>
      <c r="P81" s="332">
        <f t="shared" si="19"/>
        <v>0</v>
      </c>
      <c r="Q81" s="332">
        <f t="shared" si="20"/>
        <v>0</v>
      </c>
      <c r="R81" s="334">
        <f t="shared" si="21"/>
        <v>0</v>
      </c>
      <c r="S81" s="335">
        <v>0</v>
      </c>
      <c r="T81" s="335">
        <v>0</v>
      </c>
      <c r="U81" s="335"/>
      <c r="V81" s="336">
        <f t="shared" si="22"/>
        <v>0</v>
      </c>
      <c r="W81" s="336">
        <f t="shared" si="23"/>
        <v>0</v>
      </c>
      <c r="X81" s="333"/>
      <c r="Y81" s="337">
        <f t="shared" si="24"/>
        <v>0</v>
      </c>
      <c r="Z81" s="338"/>
      <c r="AA81" s="339"/>
      <c r="AB81" s="340"/>
      <c r="AC81" s="339"/>
      <c r="AD81" s="341">
        <f t="shared" si="25"/>
        <v>0</v>
      </c>
    </row>
    <row r="82" spans="1:30" ht="20.149999999999999" customHeight="1" x14ac:dyDescent="0.35">
      <c r="A82" s="327">
        <f t="shared" si="11"/>
        <v>68</v>
      </c>
      <c r="B82" s="328" t="str">
        <f>IF(RESUMEN!B76="","",RESUMEN!B76)</f>
        <v/>
      </c>
      <c r="C82" s="329" t="str">
        <f>IF(RESUMEN!C76="","",RESUMEN!C76)</f>
        <v/>
      </c>
      <c r="D82" s="328" t="str">
        <f>IF(RESUMEN!D76="","",RESUMEN!D76)</f>
        <v/>
      </c>
      <c r="E82" s="330"/>
      <c r="F82" s="331">
        <f t="shared" si="15"/>
        <v>0</v>
      </c>
      <c r="G82" s="330"/>
      <c r="H82" s="330"/>
      <c r="I82" s="332">
        <f>IF(H82=$R$2,'SS-SMI'!$H$22,IF(H82=$S$2,'SS-SMI'!$I$22,IF(H82=$T$2,'SS-SMI'!$J$22,0)))</f>
        <v>0</v>
      </c>
      <c r="J82" s="332">
        <f t="shared" si="16"/>
        <v>0</v>
      </c>
      <c r="K82" s="332">
        <f t="shared" si="17"/>
        <v>0</v>
      </c>
      <c r="L82" s="333"/>
      <c r="M82" s="333"/>
      <c r="N82" s="333"/>
      <c r="O82" s="332">
        <f t="shared" si="18"/>
        <v>0</v>
      </c>
      <c r="P82" s="332">
        <f t="shared" si="19"/>
        <v>0</v>
      </c>
      <c r="Q82" s="332">
        <f t="shared" si="20"/>
        <v>0</v>
      </c>
      <c r="R82" s="334">
        <f t="shared" si="21"/>
        <v>0</v>
      </c>
      <c r="S82" s="335">
        <v>0</v>
      </c>
      <c r="T82" s="335">
        <v>0</v>
      </c>
      <c r="U82" s="335"/>
      <c r="V82" s="336">
        <f t="shared" si="22"/>
        <v>0</v>
      </c>
      <c r="W82" s="336">
        <f t="shared" si="23"/>
        <v>0</v>
      </c>
      <c r="X82" s="333"/>
      <c r="Y82" s="337">
        <f t="shared" si="24"/>
        <v>0</v>
      </c>
      <c r="Z82" s="338"/>
      <c r="AA82" s="339"/>
      <c r="AB82" s="340"/>
      <c r="AC82" s="339"/>
      <c r="AD82" s="341">
        <f t="shared" si="25"/>
        <v>0</v>
      </c>
    </row>
    <row r="83" spans="1:30" ht="20.149999999999999" customHeight="1" x14ac:dyDescent="0.35">
      <c r="A83" s="327">
        <f t="shared" si="11"/>
        <v>69</v>
      </c>
      <c r="B83" s="328" t="str">
        <f>IF(RESUMEN!B77="","",RESUMEN!B77)</f>
        <v/>
      </c>
      <c r="C83" s="329" t="str">
        <f>IF(RESUMEN!C77="","",RESUMEN!C77)</f>
        <v/>
      </c>
      <c r="D83" s="328" t="str">
        <f>IF(RESUMEN!D77="","",RESUMEN!D77)</f>
        <v/>
      </c>
      <c r="E83" s="330"/>
      <c r="F83" s="331">
        <f t="shared" si="5"/>
        <v>0</v>
      </c>
      <c r="G83" s="330"/>
      <c r="H83" s="330"/>
      <c r="I83" s="332">
        <f>IF(H83=$R$2,'SS-SMI'!$H$22,IF(H83=$S$2,'SS-SMI'!$I$22,IF(H83=$T$2,'SS-SMI'!$J$22,0)))</f>
        <v>0</v>
      </c>
      <c r="J83" s="332">
        <f t="shared" si="6"/>
        <v>0</v>
      </c>
      <c r="K83" s="332">
        <f t="shared" si="0"/>
        <v>0</v>
      </c>
      <c r="L83" s="333"/>
      <c r="M83" s="333"/>
      <c r="N83" s="333"/>
      <c r="O83" s="332">
        <f t="shared" si="12"/>
        <v>0</v>
      </c>
      <c r="P83" s="332">
        <f t="shared" si="13"/>
        <v>0</v>
      </c>
      <c r="Q83" s="332">
        <f t="shared" si="7"/>
        <v>0</v>
      </c>
      <c r="R83" s="334">
        <f t="shared" si="8"/>
        <v>0</v>
      </c>
      <c r="S83" s="335">
        <v>0</v>
      </c>
      <c r="T83" s="335">
        <v>0</v>
      </c>
      <c r="U83" s="335"/>
      <c r="V83" s="336">
        <f t="shared" si="3"/>
        <v>0</v>
      </c>
      <c r="W83" s="336">
        <f t="shared" si="9"/>
        <v>0</v>
      </c>
      <c r="X83" s="333"/>
      <c r="Y83" s="337">
        <f t="shared" si="10"/>
        <v>0</v>
      </c>
      <c r="Z83" s="338"/>
      <c r="AA83" s="339"/>
      <c r="AB83" s="340"/>
      <c r="AC83" s="339"/>
      <c r="AD83" s="341">
        <f t="shared" si="14"/>
        <v>0</v>
      </c>
    </row>
    <row r="84" spans="1:30" ht="20.149999999999999" customHeight="1" x14ac:dyDescent="0.35">
      <c r="A84" s="56"/>
      <c r="B84" s="318"/>
      <c r="C84" s="318"/>
      <c r="D84" s="318"/>
      <c r="E84" s="318"/>
      <c r="F84" s="318"/>
      <c r="G84" s="318"/>
      <c r="H84" s="318"/>
      <c r="I84" s="318"/>
      <c r="J84" s="318"/>
      <c r="K84" s="318"/>
      <c r="L84" s="319">
        <f>SUM(L15:L83)</f>
        <v>0</v>
      </c>
      <c r="M84" s="318"/>
      <c r="N84" s="318"/>
      <c r="O84" s="319">
        <f t="shared" ref="O84:Z84" si="26">SUM(O15:O83)</f>
        <v>0</v>
      </c>
      <c r="P84" s="319">
        <f t="shared" si="26"/>
        <v>0</v>
      </c>
      <c r="Q84" s="319">
        <f t="shared" si="26"/>
        <v>0</v>
      </c>
      <c r="R84" s="319">
        <f t="shared" si="26"/>
        <v>0</v>
      </c>
      <c r="S84" s="319">
        <f t="shared" si="26"/>
        <v>0</v>
      </c>
      <c r="T84" s="319">
        <f t="shared" si="26"/>
        <v>0</v>
      </c>
      <c r="U84" s="319">
        <f t="shared" si="26"/>
        <v>0</v>
      </c>
      <c r="V84" s="320">
        <f t="shared" si="26"/>
        <v>0</v>
      </c>
      <c r="W84" s="320">
        <f t="shared" si="26"/>
        <v>0</v>
      </c>
      <c r="X84" s="319">
        <f t="shared" si="26"/>
        <v>0</v>
      </c>
      <c r="Y84" s="320">
        <f t="shared" si="26"/>
        <v>0</v>
      </c>
      <c r="Z84" s="321">
        <f t="shared" si="26"/>
        <v>0</v>
      </c>
      <c r="AA84" s="322"/>
      <c r="AB84" s="322"/>
      <c r="AC84" s="322"/>
      <c r="AD84" s="323">
        <f>SUM(AD15:AD83)</f>
        <v>0</v>
      </c>
    </row>
  </sheetData>
  <sheetProtection algorithmName="SHA-512" hashValue="Td6Smg3PRZm152ENx7anjXaiL+EN86GKikGbpfyYuuNmbQZUQmYZtHMqUyICMGm1R/e/kpgXdLI6TUvvt+LzwA==" saltValue="AwuHotmIaROcBDCeRJXLrA==" spinCount="100000" sheet="1" objects="1" scenarios="1"/>
  <mergeCells count="30">
    <mergeCell ref="U6:Y6"/>
    <mergeCell ref="B7:E7"/>
    <mergeCell ref="F7:G7"/>
    <mergeCell ref="O7:Q8"/>
    <mergeCell ref="U7:Y7"/>
    <mergeCell ref="W13:Y13"/>
    <mergeCell ref="Z7:AA7"/>
    <mergeCell ref="B8:E8"/>
    <mergeCell ref="O10:Q10"/>
    <mergeCell ref="O11:Q11"/>
    <mergeCell ref="P12:Q12"/>
    <mergeCell ref="F13:G13"/>
    <mergeCell ref="I13:K13"/>
    <mergeCell ref="O9:Q9"/>
    <mergeCell ref="R1:S1"/>
    <mergeCell ref="P2:Q2"/>
    <mergeCell ref="A2:A13"/>
    <mergeCell ref="E2:F2"/>
    <mergeCell ref="G2:H4"/>
    <mergeCell ref="I2:N4"/>
    <mergeCell ref="O1:Q1"/>
    <mergeCell ref="C6:E6"/>
    <mergeCell ref="F6:G6"/>
    <mergeCell ref="C3:D3"/>
    <mergeCell ref="D4:F5"/>
    <mergeCell ref="O3:Q3"/>
    <mergeCell ref="O4:Q4"/>
    <mergeCell ref="O5:Q5"/>
    <mergeCell ref="O6:Q6"/>
    <mergeCell ref="B2:D2"/>
  </mergeCells>
  <phoneticPr fontId="30" type="noConversion"/>
  <conditionalFormatting sqref="F3">
    <cfRule type="cellIs" dxfId="8" priority="1" stopIfTrue="1" operator="equal">
      <formula>"x"</formula>
    </cfRule>
  </conditionalFormatting>
  <conditionalFormatting sqref="H13:I13 L13">
    <cfRule type="expression" dxfId="7" priority="2" stopIfTrue="1">
      <formula>NOT(ISERROR(SEARCH("OJO",H13)))</formula>
    </cfRule>
  </conditionalFormatting>
  <dataValidations xWindow="29516" yWindow="13062" count="2">
    <dataValidation type="list" allowBlank="1" showErrorMessage="1" sqref="H15:H83">
      <formula1>$R$2:$T$2</formula1>
      <formula2>0</formula2>
    </dataValidation>
    <dataValidation type="list" allowBlank="1" showErrorMessage="1" sqref="AA15:AA83">
      <formula1>$AG$14:$AG$17</formula1>
      <formula2>0</formula2>
    </dataValidation>
  </dataValidations>
  <printOptions horizontalCentered="1" verticalCentered="1"/>
  <pageMargins left="0.31527777777777777" right="0.31527777777777777" top="0.74861111111111112" bottom="0.74861111111111112" header="0.31527777777777777" footer="0.31527777777777777"/>
  <pageSetup paperSize="9" firstPageNumber="0" orientation="landscape" horizontalDpi="300" verticalDpi="300"/>
  <headerFooter alignWithMargins="0">
    <oddHeader>&amp;C&amp;A</oddHeader>
    <oddFooter>&amp;R&amp;F</oddFooter>
  </headerFooter>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9"/>
    <pageSetUpPr fitToPage="1"/>
  </sheetPr>
  <dimension ref="A1:AG84"/>
  <sheetViews>
    <sheetView topLeftCell="D28" zoomScale="70" zoomScaleNormal="70" workbookViewId="0">
      <selection activeCell="AC19" sqref="AC19"/>
    </sheetView>
  </sheetViews>
  <sheetFormatPr baseColWidth="10" defaultRowHeight="14.5" x14ac:dyDescent="0.35"/>
  <cols>
    <col min="1" max="1" width="7.81640625" customWidth="1"/>
    <col min="3" max="3" width="35.81640625" customWidth="1"/>
    <col min="4" max="4" width="13" customWidth="1"/>
    <col min="6" max="6" width="7.81640625" customWidth="1"/>
    <col min="7" max="7" width="8.26953125" customWidth="1"/>
    <col min="8" max="8" width="6.54296875" customWidth="1"/>
    <col min="9" max="9" width="6.7265625" customWidth="1"/>
    <col min="10" max="10" width="10.453125" customWidth="1"/>
    <col min="11" max="11" width="8.453125" customWidth="1"/>
    <col min="12" max="12" width="13.54296875" customWidth="1"/>
    <col min="13" max="13" width="10.7265625" customWidth="1"/>
    <col min="15" max="15" width="12.81640625" customWidth="1"/>
    <col min="16" max="16" width="12.26953125" customWidth="1"/>
    <col min="17" max="17" width="12.453125" customWidth="1"/>
    <col min="18" max="18" width="14.7265625" customWidth="1"/>
    <col min="19" max="19" width="14.453125" customWidth="1"/>
    <col min="20" max="20" width="12.54296875" bestFit="1" customWidth="1"/>
    <col min="21" max="21" width="0.1796875" customWidth="1"/>
    <col min="23" max="23" width="12.81640625" customWidth="1"/>
    <col min="24" max="24" width="12.81640625" hidden="1" customWidth="1"/>
    <col min="25" max="25" width="12.7265625" customWidth="1"/>
    <col min="28" max="28" width="13.54296875" customWidth="1"/>
    <col min="29" max="29" width="35.81640625" customWidth="1"/>
  </cols>
  <sheetData>
    <row r="1" spans="1:33" ht="15.5" x14ac:dyDescent="0.35">
      <c r="A1" s="5"/>
      <c r="B1" s="37"/>
      <c r="C1" s="37"/>
      <c r="D1" s="37"/>
      <c r="E1" s="37"/>
      <c r="F1" s="37"/>
      <c r="G1" s="37"/>
      <c r="H1" s="37"/>
      <c r="I1" s="37"/>
      <c r="J1" s="37"/>
      <c r="K1" s="37"/>
      <c r="L1" s="37"/>
      <c r="M1" s="37"/>
      <c r="N1" s="37"/>
      <c r="O1" s="407" t="s">
        <v>8</v>
      </c>
      <c r="P1" s="407"/>
      <c r="Q1" s="407"/>
      <c r="R1" s="400" t="str">
        <f>RESUMEN!D2</f>
        <v/>
      </c>
      <c r="S1" s="400"/>
      <c r="T1" s="37"/>
      <c r="U1" s="37"/>
      <c r="V1" s="37"/>
      <c r="W1" s="37"/>
      <c r="X1" s="37"/>
      <c r="Y1" s="37"/>
      <c r="Z1" s="37"/>
      <c r="AA1" s="37"/>
      <c r="AB1" s="37"/>
      <c r="AC1" s="37"/>
      <c r="AD1" s="37"/>
    </row>
    <row r="2" spans="1:33" ht="15.75" customHeight="1" x14ac:dyDescent="0.35">
      <c r="A2" s="402"/>
      <c r="B2" s="415" t="s">
        <v>274</v>
      </c>
      <c r="C2" s="415"/>
      <c r="D2" s="415"/>
      <c r="E2" s="403" t="str">
        <f>'SS-SMI'!E3</f>
        <v>2024</v>
      </c>
      <c r="F2" s="403"/>
      <c r="G2" s="430" t="s">
        <v>58</v>
      </c>
      <c r="H2" s="430"/>
      <c r="I2" s="432" t="str">
        <f>IF(RESUMEN!D3="","",RESUMEN!D3)</f>
        <v/>
      </c>
      <c r="J2" s="432"/>
      <c r="K2" s="432"/>
      <c r="L2" s="432"/>
      <c r="M2" s="432"/>
      <c r="N2" s="432"/>
      <c r="O2" s="141"/>
      <c r="P2" s="401" t="s">
        <v>59</v>
      </c>
      <c r="Q2" s="401"/>
      <c r="R2" s="143">
        <f>'SS-SMI'!D9</f>
        <v>2024</v>
      </c>
      <c r="S2" s="143">
        <f>'SS-SMI'!E9</f>
        <v>2025</v>
      </c>
      <c r="T2" s="143">
        <f>'SS-SMI'!F9</f>
        <v>2026</v>
      </c>
      <c r="U2" s="37"/>
      <c r="V2" s="37"/>
      <c r="W2" s="37"/>
      <c r="X2" s="37"/>
      <c r="Y2" s="37"/>
      <c r="Z2" s="37"/>
      <c r="AA2" s="37"/>
      <c r="AB2" s="37"/>
      <c r="AC2" s="37"/>
      <c r="AD2" s="37"/>
    </row>
    <row r="3" spans="1:33" ht="10.5" customHeight="1" x14ac:dyDescent="0.35">
      <c r="A3" s="402"/>
      <c r="B3" s="39"/>
      <c r="C3" s="410"/>
      <c r="D3" s="410"/>
      <c r="E3" s="39"/>
      <c r="F3" s="40"/>
      <c r="G3" s="430"/>
      <c r="H3" s="430"/>
      <c r="I3" s="432"/>
      <c r="J3" s="432"/>
      <c r="K3" s="432"/>
      <c r="L3" s="432"/>
      <c r="M3" s="432"/>
      <c r="N3" s="432"/>
      <c r="O3" s="414" t="s">
        <v>16</v>
      </c>
      <c r="P3" s="412"/>
      <c r="Q3" s="413"/>
      <c r="R3" s="144">
        <f>'SS-SMI'!D11</f>
        <v>53.61</v>
      </c>
      <c r="S3" s="144">
        <f>'SS-SMI'!E11</f>
        <v>55.97</v>
      </c>
      <c r="T3" s="144">
        <f>'SS-SMI'!F11</f>
        <v>0</v>
      </c>
      <c r="U3" s="37"/>
      <c r="V3" s="37"/>
      <c r="W3" s="37"/>
      <c r="X3" s="37"/>
      <c r="Y3" s="37"/>
      <c r="Z3" s="37"/>
      <c r="AA3" s="37"/>
      <c r="AB3" s="37"/>
      <c r="AC3" s="37"/>
      <c r="AD3" s="37"/>
    </row>
    <row r="4" spans="1:33" x14ac:dyDescent="0.35">
      <c r="A4" s="402"/>
      <c r="B4" s="39"/>
      <c r="C4" s="39"/>
      <c r="D4" s="411"/>
      <c r="E4" s="411"/>
      <c r="F4" s="411"/>
      <c r="G4" s="430"/>
      <c r="H4" s="430"/>
      <c r="I4" s="432"/>
      <c r="J4" s="432"/>
      <c r="K4" s="432"/>
      <c r="L4" s="432"/>
      <c r="M4" s="432"/>
      <c r="N4" s="432"/>
      <c r="O4" s="414" t="s">
        <v>20</v>
      </c>
      <c r="P4" s="412"/>
      <c r="Q4" s="413"/>
      <c r="R4" s="144">
        <f>'SS-SMI'!D12</f>
        <v>72.77</v>
      </c>
      <c r="S4" s="144">
        <f>'SS-SMI'!E12</f>
        <v>75.959999999999994</v>
      </c>
      <c r="T4" s="144">
        <f>'SS-SMI'!F12</f>
        <v>0</v>
      </c>
      <c r="U4" s="37"/>
      <c r="V4" s="37"/>
      <c r="W4" s="37"/>
      <c r="X4" s="37"/>
      <c r="Y4" s="37"/>
      <c r="Z4" s="37"/>
      <c r="AA4" s="37"/>
      <c r="AB4" s="37"/>
      <c r="AC4" s="37"/>
      <c r="AD4" s="37"/>
    </row>
    <row r="5" spans="1:33" ht="15.75" customHeight="1" x14ac:dyDescent="0.35">
      <c r="A5" s="402"/>
      <c r="B5" s="39"/>
      <c r="C5" s="39"/>
      <c r="D5" s="411"/>
      <c r="E5" s="411"/>
      <c r="F5" s="411"/>
      <c r="G5" s="41"/>
      <c r="H5" s="42"/>
      <c r="I5" s="43"/>
      <c r="J5" s="43"/>
      <c r="K5" s="43"/>
      <c r="L5" s="43"/>
      <c r="M5" s="43"/>
      <c r="N5" s="43"/>
      <c r="O5" s="414" t="s">
        <v>22</v>
      </c>
      <c r="P5" s="412"/>
      <c r="Q5" s="413"/>
      <c r="R5" s="144">
        <f>'SS-SMI'!D13</f>
        <v>4.07</v>
      </c>
      <c r="S5" s="144">
        <f>'SS-SMI'!E13</f>
        <v>4.25</v>
      </c>
      <c r="T5" s="144">
        <f>'SS-SMI'!F13</f>
        <v>0</v>
      </c>
      <c r="U5" s="37"/>
      <c r="V5" s="37"/>
      <c r="W5" s="37"/>
      <c r="X5" s="37"/>
      <c r="Y5" s="37"/>
      <c r="Z5" s="44"/>
      <c r="AA5" s="44"/>
      <c r="AB5" s="37"/>
      <c r="AC5" s="37"/>
      <c r="AD5" s="37"/>
    </row>
    <row r="6" spans="1:33" ht="15.75" customHeight="1" x14ac:dyDescent="0.35">
      <c r="A6" s="402"/>
      <c r="B6" s="46"/>
      <c r="C6" s="408" t="s">
        <v>60</v>
      </c>
      <c r="D6" s="408"/>
      <c r="E6" s="408"/>
      <c r="F6" s="409" t="str">
        <f>IF(RESUMEN!D4="","",RESUMEN!D4)</f>
        <v/>
      </c>
      <c r="G6" s="409"/>
      <c r="H6" s="43"/>
      <c r="I6" s="43"/>
      <c r="J6" s="43"/>
      <c r="K6" s="43"/>
      <c r="L6" s="43"/>
      <c r="M6" s="43"/>
      <c r="N6" s="43"/>
      <c r="O6" s="414" t="s">
        <v>24</v>
      </c>
      <c r="P6" s="412"/>
      <c r="Q6" s="413"/>
      <c r="R6" s="144">
        <f>'SS-SMI'!D14</f>
        <v>2</v>
      </c>
      <c r="S6" s="144">
        <f>'SS-SMI'!E14</f>
        <v>2.09</v>
      </c>
      <c r="T6" s="144">
        <f>'SS-SMI'!F14</f>
        <v>0</v>
      </c>
      <c r="U6" s="421"/>
      <c r="V6" s="421"/>
      <c r="W6" s="421"/>
      <c r="X6" s="421"/>
      <c r="Y6" s="421"/>
      <c r="Z6" s="47"/>
      <c r="AA6" s="47"/>
      <c r="AB6" s="37"/>
      <c r="AC6" s="37"/>
      <c r="AD6" s="37"/>
    </row>
    <row r="7" spans="1:33" ht="15.75" customHeight="1" x14ac:dyDescent="0.35">
      <c r="A7" s="402"/>
      <c r="B7" s="408" t="s">
        <v>61</v>
      </c>
      <c r="C7" s="408"/>
      <c r="D7" s="408"/>
      <c r="E7" s="408"/>
      <c r="F7" s="409" t="str">
        <f>IF(RESUMEN!D5="","",RESUMEN!D5)</f>
        <v/>
      </c>
      <c r="G7" s="409"/>
      <c r="H7" s="43"/>
      <c r="I7" s="43"/>
      <c r="J7" s="43"/>
      <c r="K7" s="43"/>
      <c r="L7" s="43"/>
      <c r="M7" s="43"/>
      <c r="N7" s="43"/>
      <c r="O7" s="422" t="s">
        <v>26</v>
      </c>
      <c r="P7" s="423"/>
      <c r="Q7" s="424"/>
      <c r="R7" s="144">
        <f>'SS-SMI'!D15</f>
        <v>3.82</v>
      </c>
      <c r="S7" s="144">
        <f>'SS-SMI'!E15</f>
        <v>3.99</v>
      </c>
      <c r="T7" s="144">
        <f>'SS-SMI'!F15</f>
        <v>0</v>
      </c>
      <c r="U7" s="428" t="s">
        <v>62</v>
      </c>
      <c r="V7" s="428"/>
      <c r="W7" s="428"/>
      <c r="X7" s="428"/>
      <c r="Y7" s="428"/>
      <c r="Z7" s="417">
        <f>'SS-SMI'!D24</f>
        <v>421</v>
      </c>
      <c r="AA7" s="417">
        <f>'SS-SMI'!E22</f>
        <v>39.466666666666669</v>
      </c>
      <c r="AB7" s="37"/>
      <c r="AC7" s="37"/>
      <c r="AD7" s="37"/>
    </row>
    <row r="8" spans="1:33" x14ac:dyDescent="0.35">
      <c r="A8" s="402"/>
      <c r="B8" s="418"/>
      <c r="C8" s="418"/>
      <c r="D8" s="418"/>
      <c r="E8" s="418"/>
      <c r="F8" s="43"/>
      <c r="G8" s="43"/>
      <c r="H8" s="43"/>
      <c r="I8" s="48"/>
      <c r="J8" s="48"/>
      <c r="K8" s="48"/>
      <c r="L8" s="48"/>
      <c r="M8" s="48"/>
      <c r="N8" s="48"/>
      <c r="O8" s="425"/>
      <c r="P8" s="426"/>
      <c r="Q8" s="427"/>
      <c r="R8" s="144">
        <f>'SS-SMI'!D16</f>
        <v>3.56</v>
      </c>
      <c r="S8" s="144">
        <f>'SS-SMI'!E16</f>
        <v>3.72</v>
      </c>
      <c r="T8" s="144">
        <f>'SS-SMI'!F16</f>
        <v>0</v>
      </c>
      <c r="U8" s="49"/>
      <c r="V8" s="49"/>
      <c r="W8" s="49"/>
      <c r="X8" s="49"/>
      <c r="Y8" s="49"/>
      <c r="Z8" s="37"/>
      <c r="AA8" s="37"/>
      <c r="AB8" s="37"/>
      <c r="AC8" s="37"/>
      <c r="AD8" s="37"/>
    </row>
    <row r="9" spans="1:33" x14ac:dyDescent="0.35">
      <c r="A9" s="402"/>
      <c r="B9" s="128"/>
      <c r="C9" s="128"/>
      <c r="D9" s="128"/>
      <c r="E9" s="128"/>
      <c r="F9" s="43"/>
      <c r="G9" s="43"/>
      <c r="H9" s="43"/>
      <c r="I9" s="48"/>
      <c r="J9" s="48"/>
      <c r="K9" s="48"/>
      <c r="L9" s="48"/>
      <c r="M9" s="48"/>
      <c r="N9" s="48"/>
      <c r="O9" s="414" t="s">
        <v>245</v>
      </c>
      <c r="P9" s="412"/>
      <c r="Q9" s="413"/>
      <c r="R9" s="144">
        <f>'SS-SMI'!D17</f>
        <v>7.6726459999999985</v>
      </c>
      <c r="S9" s="144">
        <f>'SS-SMI'!E17</f>
        <v>9.2540399999999998</v>
      </c>
      <c r="T9" s="144">
        <f>'SS-SMI'!F17</f>
        <v>0</v>
      </c>
      <c r="U9" s="49"/>
      <c r="V9" s="49"/>
      <c r="W9" s="49"/>
      <c r="X9" s="49"/>
      <c r="Y9" s="49"/>
      <c r="Z9" s="37"/>
      <c r="AA9" s="37"/>
      <c r="AB9" s="37"/>
      <c r="AC9" s="37"/>
      <c r="AD9" s="37"/>
    </row>
    <row r="10" spans="1:33" x14ac:dyDescent="0.35">
      <c r="A10" s="402"/>
      <c r="B10" s="37"/>
      <c r="C10" s="37"/>
      <c r="D10" s="37"/>
      <c r="E10" s="37"/>
      <c r="F10" s="43"/>
      <c r="G10" s="43"/>
      <c r="H10" s="43"/>
      <c r="I10" s="48"/>
      <c r="J10" s="48"/>
      <c r="K10" s="48"/>
      <c r="L10" s="48"/>
      <c r="M10" s="48"/>
      <c r="N10" s="48"/>
      <c r="O10" s="401" t="s">
        <v>246</v>
      </c>
      <c r="P10" s="401"/>
      <c r="Q10" s="401"/>
      <c r="R10" s="50">
        <f>'SS-SMI'!D18</f>
        <v>147.50264599999997</v>
      </c>
      <c r="S10" s="50">
        <f>'SS-SMI'!E18</f>
        <v>155.23404000000002</v>
      </c>
      <c r="T10" s="50">
        <f>'SS-SMI'!F18</f>
        <v>0</v>
      </c>
      <c r="U10" s="37"/>
      <c r="V10" s="37"/>
      <c r="W10" s="37"/>
      <c r="X10" s="37"/>
      <c r="Y10" s="37"/>
      <c r="Z10" s="37"/>
      <c r="AA10" s="37"/>
      <c r="AB10" s="37"/>
      <c r="AC10" s="37"/>
      <c r="AD10" s="37"/>
    </row>
    <row r="11" spans="1:33" x14ac:dyDescent="0.35">
      <c r="A11" s="402"/>
      <c r="B11" s="37"/>
      <c r="C11" s="37"/>
      <c r="D11" s="37"/>
      <c r="E11" s="51"/>
      <c r="F11" s="43"/>
      <c r="G11" s="43"/>
      <c r="H11" s="43"/>
      <c r="I11" s="52"/>
      <c r="J11" s="52"/>
      <c r="K11" s="52"/>
      <c r="L11" s="52"/>
      <c r="M11" s="52"/>
      <c r="N11" s="52"/>
      <c r="O11" s="401" t="s">
        <v>63</v>
      </c>
      <c r="P11" s="401"/>
      <c r="Q11" s="401"/>
      <c r="R11" s="142">
        <f>'SS-SMI'!D22</f>
        <v>37.799999999999997</v>
      </c>
      <c r="S11" s="142">
        <f>'SS-SMI'!E22</f>
        <v>39.466666666666669</v>
      </c>
      <c r="T11" s="142">
        <f>'SS-SMI'!F22</f>
        <v>0</v>
      </c>
      <c r="U11" s="37"/>
      <c r="V11" s="37"/>
      <c r="W11" s="37"/>
      <c r="X11" s="37"/>
      <c r="Y11" s="37"/>
      <c r="Z11" s="37"/>
      <c r="AA11" s="37"/>
      <c r="AB11" s="53"/>
      <c r="AC11" s="37"/>
      <c r="AD11" s="37"/>
    </row>
    <row r="12" spans="1:33" x14ac:dyDescent="0.35">
      <c r="A12" s="402"/>
      <c r="B12" s="37"/>
      <c r="C12" s="37"/>
      <c r="D12" s="37"/>
      <c r="E12" s="37"/>
      <c r="F12" s="37"/>
      <c r="G12" s="37"/>
      <c r="H12" s="43"/>
      <c r="I12" s="43"/>
      <c r="J12" s="43"/>
      <c r="K12" s="43"/>
      <c r="L12" s="43"/>
      <c r="M12" s="43"/>
      <c r="N12" s="43"/>
      <c r="O12" s="141"/>
      <c r="P12" s="401" t="s">
        <v>64</v>
      </c>
      <c r="Q12" s="401"/>
      <c r="R12" s="145">
        <f>'SS-SMI'!D21</f>
        <v>1134</v>
      </c>
      <c r="S12" s="145">
        <f>'SS-SMI'!E21</f>
        <v>1184</v>
      </c>
      <c r="T12" s="145">
        <f>'SS-SMI'!F21</f>
        <v>0</v>
      </c>
      <c r="U12" s="37"/>
      <c r="V12" s="37"/>
      <c r="W12" s="37"/>
      <c r="X12" s="37"/>
      <c r="Y12" s="37"/>
      <c r="Z12" s="37"/>
      <c r="AA12" s="37"/>
      <c r="AB12" s="37"/>
      <c r="AC12" s="37"/>
      <c r="AD12" s="37"/>
    </row>
    <row r="13" spans="1:33" ht="15" customHeight="1" x14ac:dyDescent="0.35">
      <c r="A13" s="360"/>
      <c r="B13" s="37"/>
      <c r="C13" s="37"/>
      <c r="D13" s="37"/>
      <c r="E13" s="37"/>
      <c r="F13" s="419" t="s">
        <v>65</v>
      </c>
      <c r="G13" s="419"/>
      <c r="H13" s="54"/>
      <c r="I13" s="420" t="s">
        <v>66</v>
      </c>
      <c r="J13" s="420"/>
      <c r="K13" s="420"/>
      <c r="L13" s="54"/>
      <c r="M13" s="43"/>
      <c r="N13" s="43"/>
      <c r="O13" s="42"/>
      <c r="P13" s="42"/>
      <c r="Q13" s="42"/>
      <c r="R13" s="42"/>
      <c r="S13" s="37"/>
      <c r="T13" s="37"/>
      <c r="U13" s="37"/>
      <c r="V13" s="37"/>
      <c r="W13" s="416" t="s">
        <v>67</v>
      </c>
      <c r="X13" s="416"/>
      <c r="Y13" s="416"/>
      <c r="Z13" s="37"/>
      <c r="AA13" s="37"/>
      <c r="AB13" s="37"/>
      <c r="AC13" s="37"/>
      <c r="AD13" s="37"/>
    </row>
    <row r="14" spans="1:33" ht="68.25" customHeight="1" x14ac:dyDescent="0.35">
      <c r="A14" s="326" t="s">
        <v>68</v>
      </c>
      <c r="B14" s="326" t="s">
        <v>41</v>
      </c>
      <c r="C14" s="326" t="s">
        <v>69</v>
      </c>
      <c r="D14" s="326" t="s">
        <v>70</v>
      </c>
      <c r="E14" s="326" t="s">
        <v>71</v>
      </c>
      <c r="F14" s="326" t="s">
        <v>72</v>
      </c>
      <c r="G14" s="326" t="s">
        <v>73</v>
      </c>
      <c r="H14" s="326" t="s">
        <v>13</v>
      </c>
      <c r="I14" s="326" t="s">
        <v>74</v>
      </c>
      <c r="J14" s="326" t="s">
        <v>75</v>
      </c>
      <c r="K14" s="326" t="s">
        <v>76</v>
      </c>
      <c r="L14" s="326" t="s">
        <v>226</v>
      </c>
      <c r="M14" s="326" t="s">
        <v>78</v>
      </c>
      <c r="N14" s="326" t="s">
        <v>79</v>
      </c>
      <c r="O14" s="326" t="s">
        <v>80</v>
      </c>
      <c r="P14" s="326" t="s">
        <v>81</v>
      </c>
      <c r="Q14" s="326" t="s">
        <v>82</v>
      </c>
      <c r="R14" s="326" t="s">
        <v>83</v>
      </c>
      <c r="S14" s="326" t="s">
        <v>84</v>
      </c>
      <c r="T14" s="326" t="s">
        <v>85</v>
      </c>
      <c r="U14" s="326" t="s">
        <v>86</v>
      </c>
      <c r="V14" s="326" t="s">
        <v>87</v>
      </c>
      <c r="W14" s="326" t="s">
        <v>88</v>
      </c>
      <c r="X14" s="326" t="s">
        <v>89</v>
      </c>
      <c r="Y14" s="326" t="s">
        <v>90</v>
      </c>
      <c r="Z14" s="326" t="s">
        <v>91</v>
      </c>
      <c r="AA14" s="326" t="s">
        <v>92</v>
      </c>
      <c r="AB14" s="326" t="s">
        <v>93</v>
      </c>
      <c r="AC14" s="326" t="s">
        <v>94</v>
      </c>
      <c r="AD14" s="326" t="s">
        <v>45</v>
      </c>
    </row>
    <row r="15" spans="1:33" ht="20.149999999999999" customHeight="1" x14ac:dyDescent="0.35">
      <c r="A15" s="327">
        <v>1</v>
      </c>
      <c r="B15" s="328" t="str">
        <f>IF(RESUMEN!B9="","",RESUMEN!B9)</f>
        <v/>
      </c>
      <c r="C15" s="329" t="str">
        <f>IF(RESUMEN!C9="","",RESUMEN!C9)</f>
        <v/>
      </c>
      <c r="D15" s="328" t="str">
        <f>IF(RESUMEN!D9="","",RESUMEN!D9)</f>
        <v/>
      </c>
      <c r="E15" s="330"/>
      <c r="F15" s="331">
        <f>IF(G15&gt;E15, "error",E15-G15)</f>
        <v>0</v>
      </c>
      <c r="G15" s="330"/>
      <c r="H15" s="330"/>
      <c r="I15" s="332">
        <f>IF(H15=$R$2,'SS-SMI'!$H$22,IF(H15=$S$2,'SS-SMI'!$I$22,IF(H15=$T$2,'SS-SMI'!$J$22,0)))</f>
        <v>0</v>
      </c>
      <c r="J15" s="332">
        <f>SUM(I15*E15)</f>
        <v>0</v>
      </c>
      <c r="K15" s="332">
        <f t="shared" ref="K15:K83" si="0">SUM(J15*14/12)</f>
        <v>0</v>
      </c>
      <c r="L15" s="333"/>
      <c r="M15" s="333"/>
      <c r="N15" s="333"/>
      <c r="O15" s="332">
        <f t="shared" ref="O15:O46" si="1">SUM(L15)</f>
        <v>0</v>
      </c>
      <c r="P15" s="332">
        <f t="shared" ref="P15:P46" si="2">SUM(O15-N15)</f>
        <v>0</v>
      </c>
      <c r="Q15" s="332">
        <f>IF(E15="",0,IF(H15=$R$2,$R$10*F15/E15,IF(H15=$S$2,$S$10*F15/E15,IF(H15=$T$2,$T$10*F15/E15,0))))</f>
        <v>0</v>
      </c>
      <c r="R15" s="334">
        <f>IF(E15="",0,IF(H15=$R$2,$R$10*G15/E15,IF(H15=$S$2,$S$10*G15/E15,IF(H15=$T$2,$T$10*G15/E15,0))))</f>
        <v>0</v>
      </c>
      <c r="S15" s="335"/>
      <c r="T15" s="335"/>
      <c r="U15" s="335"/>
      <c r="V15" s="336">
        <f t="shared" ref="V15:V83" si="3">SUM(O15+Q15+R15-S15-T15)</f>
        <v>0</v>
      </c>
      <c r="W15" s="336">
        <f>P15+Q15+R15-S15-T15</f>
        <v>0</v>
      </c>
      <c r="X15" s="333"/>
      <c r="Y15" s="337">
        <f>IF(X15&lt;&gt;0,SUM((P15-S15-T15+R15+Q15)+X15),W15)</f>
        <v>0</v>
      </c>
      <c r="Z15" s="338"/>
      <c r="AA15" s="339"/>
      <c r="AB15" s="340"/>
      <c r="AC15" s="339"/>
      <c r="AD15" s="341">
        <f t="shared" ref="AD15:AD46" si="4">IF((Y15&gt;V15),0,(V15-Y15))</f>
        <v>0</v>
      </c>
      <c r="AG15" s="55" t="s">
        <v>95</v>
      </c>
    </row>
    <row r="16" spans="1:33" ht="20.149999999999999" customHeight="1" x14ac:dyDescent="0.35">
      <c r="A16" s="327">
        <f>SUM(A15+1)</f>
        <v>2</v>
      </c>
      <c r="B16" s="328" t="str">
        <f>IF(RESUMEN!B10="","",RESUMEN!B10)</f>
        <v/>
      </c>
      <c r="C16" s="329" t="str">
        <f>IF(RESUMEN!C10="","",RESUMEN!C10)</f>
        <v/>
      </c>
      <c r="D16" s="328" t="str">
        <f>IF(RESUMEN!D10="","",RESUMEN!D10)</f>
        <v/>
      </c>
      <c r="E16" s="330"/>
      <c r="F16" s="331">
        <f t="shared" ref="F16:F83" si="5">IF(G16&gt;E16, "error",E16-G16)</f>
        <v>0</v>
      </c>
      <c r="G16" s="330"/>
      <c r="H16" s="330"/>
      <c r="I16" s="332">
        <f>IF(H16=$R$2,'SS-SMI'!$H$22,IF(H16=$S$2,'SS-SMI'!$I$22,IF(H16=$T$2,'SS-SMI'!$J$22,0)))</f>
        <v>0</v>
      </c>
      <c r="J16" s="332">
        <f t="shared" ref="J16:J83" si="6">SUM(I16*E16)</f>
        <v>0</v>
      </c>
      <c r="K16" s="332">
        <f t="shared" si="0"/>
        <v>0</v>
      </c>
      <c r="L16" s="333"/>
      <c r="M16" s="333"/>
      <c r="N16" s="333"/>
      <c r="O16" s="332">
        <f t="shared" si="1"/>
        <v>0</v>
      </c>
      <c r="P16" s="332">
        <f t="shared" si="2"/>
        <v>0</v>
      </c>
      <c r="Q16" s="332">
        <f t="shared" ref="Q16:Q83" si="7">IF(E16="",0,IF(H16=$R$2,$R$10*F16/E16,IF(H16=$S$2,$S$10*F16/E16,IF(H16=$T$2,$T$10*F16/E16,0))))</f>
        <v>0</v>
      </c>
      <c r="R16" s="334">
        <f t="shared" ref="R16:R83" si="8">IF(E16="",0,IF(H16=$R$2,$R$10*G16/E16,IF(H16=$S$2,$S$10*G16/E16,IF(H16=$T$2,$T$10*G16/E16,0))))</f>
        <v>0</v>
      </c>
      <c r="S16" s="335"/>
      <c r="T16" s="335"/>
      <c r="U16" s="335"/>
      <c r="V16" s="336">
        <f t="shared" si="3"/>
        <v>0</v>
      </c>
      <c r="W16" s="336">
        <f t="shared" ref="W16:W83" si="9">P16+Q16+R16-S16-T16</f>
        <v>0</v>
      </c>
      <c r="X16" s="333"/>
      <c r="Y16" s="337">
        <f t="shared" ref="Y16:Y83" si="10">IF(X16&lt;&gt;0,SUM((P16-S16-T16+R16+Q16)+X16),W16)</f>
        <v>0</v>
      </c>
      <c r="Z16" s="338"/>
      <c r="AA16" s="339"/>
      <c r="AB16" s="340"/>
      <c r="AC16" s="339"/>
      <c r="AD16" s="341">
        <f t="shared" si="4"/>
        <v>0</v>
      </c>
      <c r="AG16" s="55" t="s">
        <v>96</v>
      </c>
    </row>
    <row r="17" spans="1:33" ht="20.149999999999999" customHeight="1" x14ac:dyDescent="0.35">
      <c r="A17" s="327">
        <f t="shared" ref="A17:A83" si="11">SUM(A16+1)</f>
        <v>3</v>
      </c>
      <c r="B17" s="328" t="str">
        <f>IF(RESUMEN!B11="","",RESUMEN!B11)</f>
        <v/>
      </c>
      <c r="C17" s="329" t="str">
        <f>IF(RESUMEN!C11="","",RESUMEN!C11)</f>
        <v/>
      </c>
      <c r="D17" s="328" t="str">
        <f>IF(RESUMEN!D11="","",RESUMEN!D11)</f>
        <v/>
      </c>
      <c r="E17" s="330"/>
      <c r="F17" s="331">
        <f t="shared" si="5"/>
        <v>0</v>
      </c>
      <c r="G17" s="330"/>
      <c r="H17" s="330"/>
      <c r="I17" s="332">
        <f>IF(H17=$R$2,'SS-SMI'!$H$22,IF(H17=$S$2,'SS-SMI'!$I$22,IF(H17=$T$2,'SS-SMI'!$J$22,0)))</f>
        <v>0</v>
      </c>
      <c r="J17" s="332">
        <f t="shared" si="6"/>
        <v>0</v>
      </c>
      <c r="K17" s="332">
        <f t="shared" si="0"/>
        <v>0</v>
      </c>
      <c r="L17" s="333"/>
      <c r="M17" s="333"/>
      <c r="N17" s="333"/>
      <c r="O17" s="332">
        <f t="shared" si="1"/>
        <v>0</v>
      </c>
      <c r="P17" s="332">
        <f t="shared" si="2"/>
        <v>0</v>
      </c>
      <c r="Q17" s="332">
        <f t="shared" si="7"/>
        <v>0</v>
      </c>
      <c r="R17" s="334">
        <f t="shared" si="8"/>
        <v>0</v>
      </c>
      <c r="S17" s="335"/>
      <c r="T17" s="335"/>
      <c r="U17" s="335"/>
      <c r="V17" s="336">
        <f t="shared" si="3"/>
        <v>0</v>
      </c>
      <c r="W17" s="336">
        <f t="shared" si="9"/>
        <v>0</v>
      </c>
      <c r="X17" s="333"/>
      <c r="Y17" s="337">
        <f t="shared" si="10"/>
        <v>0</v>
      </c>
      <c r="Z17" s="338"/>
      <c r="AA17" s="339"/>
      <c r="AB17" s="340"/>
      <c r="AC17" s="339"/>
      <c r="AD17" s="341">
        <f t="shared" si="4"/>
        <v>0</v>
      </c>
      <c r="AG17" s="55" t="s">
        <v>97</v>
      </c>
    </row>
    <row r="18" spans="1:33" ht="20.149999999999999" customHeight="1" x14ac:dyDescent="0.35">
      <c r="A18" s="327">
        <f t="shared" si="11"/>
        <v>4</v>
      </c>
      <c r="B18" s="328" t="str">
        <f>IF(RESUMEN!B12="","",RESUMEN!B12)</f>
        <v/>
      </c>
      <c r="C18" s="329" t="str">
        <f>IF(RESUMEN!C12="","",RESUMEN!C12)</f>
        <v/>
      </c>
      <c r="D18" s="328" t="str">
        <f>IF(RESUMEN!D12="","",RESUMEN!D12)</f>
        <v/>
      </c>
      <c r="E18" s="330"/>
      <c r="F18" s="331">
        <f t="shared" si="5"/>
        <v>0</v>
      </c>
      <c r="G18" s="330"/>
      <c r="H18" s="330"/>
      <c r="I18" s="332">
        <f>IF(H18=$R$2,'SS-SMI'!$H$22,IF(H18=$S$2,'SS-SMI'!$I$22,IF(H18=$T$2,'SS-SMI'!$J$22,0)))</f>
        <v>0</v>
      </c>
      <c r="J18" s="332">
        <f t="shared" si="6"/>
        <v>0</v>
      </c>
      <c r="K18" s="332">
        <f t="shared" si="0"/>
        <v>0</v>
      </c>
      <c r="L18" s="333"/>
      <c r="M18" s="333"/>
      <c r="N18" s="333"/>
      <c r="O18" s="332">
        <f t="shared" si="1"/>
        <v>0</v>
      </c>
      <c r="P18" s="332">
        <f t="shared" si="2"/>
        <v>0</v>
      </c>
      <c r="Q18" s="332">
        <f t="shared" si="7"/>
        <v>0</v>
      </c>
      <c r="R18" s="334">
        <f t="shared" si="8"/>
        <v>0</v>
      </c>
      <c r="S18" s="335"/>
      <c r="T18" s="335"/>
      <c r="U18" s="335"/>
      <c r="V18" s="336">
        <f t="shared" si="3"/>
        <v>0</v>
      </c>
      <c r="W18" s="336">
        <f t="shared" si="9"/>
        <v>0</v>
      </c>
      <c r="X18" s="333"/>
      <c r="Y18" s="337">
        <f t="shared" si="10"/>
        <v>0</v>
      </c>
      <c r="Z18" s="338"/>
      <c r="AA18" s="339"/>
      <c r="AB18" s="340"/>
      <c r="AC18" s="339"/>
      <c r="AD18" s="341">
        <f t="shared" si="4"/>
        <v>0</v>
      </c>
    </row>
    <row r="19" spans="1:33" ht="20.149999999999999" customHeight="1" x14ac:dyDescent="0.35">
      <c r="A19" s="327">
        <f t="shared" si="11"/>
        <v>5</v>
      </c>
      <c r="B19" s="328" t="str">
        <f>IF(RESUMEN!B13="","",RESUMEN!B13)</f>
        <v/>
      </c>
      <c r="C19" s="329" t="str">
        <f>IF(RESUMEN!C13="","",RESUMEN!C13)</f>
        <v/>
      </c>
      <c r="D19" s="328" t="str">
        <f>IF(RESUMEN!D13="","",RESUMEN!D13)</f>
        <v/>
      </c>
      <c r="E19" s="330"/>
      <c r="F19" s="331">
        <f t="shared" si="5"/>
        <v>0</v>
      </c>
      <c r="G19" s="330"/>
      <c r="H19" s="330"/>
      <c r="I19" s="332">
        <f>IF(H19=$R$2,'SS-SMI'!$H$22,IF(H19=$S$2,'SS-SMI'!$I$22,IF(H19=$T$2,'SS-SMI'!$J$22,0)))</f>
        <v>0</v>
      </c>
      <c r="J19" s="332">
        <f t="shared" si="6"/>
        <v>0</v>
      </c>
      <c r="K19" s="332">
        <f t="shared" si="0"/>
        <v>0</v>
      </c>
      <c r="L19" s="333"/>
      <c r="M19" s="333"/>
      <c r="N19" s="333"/>
      <c r="O19" s="332">
        <f t="shared" si="1"/>
        <v>0</v>
      </c>
      <c r="P19" s="332">
        <f t="shared" si="2"/>
        <v>0</v>
      </c>
      <c r="Q19" s="332">
        <f t="shared" si="7"/>
        <v>0</v>
      </c>
      <c r="R19" s="334">
        <f t="shared" si="8"/>
        <v>0</v>
      </c>
      <c r="S19" s="335"/>
      <c r="T19" s="335"/>
      <c r="U19" s="335"/>
      <c r="V19" s="336">
        <f t="shared" si="3"/>
        <v>0</v>
      </c>
      <c r="W19" s="336">
        <f t="shared" si="9"/>
        <v>0</v>
      </c>
      <c r="X19" s="333"/>
      <c r="Y19" s="337">
        <f t="shared" si="10"/>
        <v>0</v>
      </c>
      <c r="Z19" s="338"/>
      <c r="AA19" s="339"/>
      <c r="AB19" s="340"/>
      <c r="AC19" s="339"/>
      <c r="AD19" s="341">
        <f t="shared" si="4"/>
        <v>0</v>
      </c>
    </row>
    <row r="20" spans="1:33" ht="20.149999999999999" customHeight="1" x14ac:dyDescent="0.35">
      <c r="A20" s="327">
        <f t="shared" si="11"/>
        <v>6</v>
      </c>
      <c r="B20" s="328" t="str">
        <f>IF(RESUMEN!B14="","",RESUMEN!B14)</f>
        <v/>
      </c>
      <c r="C20" s="329" t="str">
        <f>IF(RESUMEN!C14="","",RESUMEN!C14)</f>
        <v/>
      </c>
      <c r="D20" s="328" t="str">
        <f>IF(RESUMEN!D14="","",RESUMEN!D14)</f>
        <v/>
      </c>
      <c r="E20" s="330"/>
      <c r="F20" s="331">
        <f t="shared" si="5"/>
        <v>0</v>
      </c>
      <c r="G20" s="330"/>
      <c r="H20" s="330"/>
      <c r="I20" s="332">
        <f>IF(H20=$R$2,'SS-SMI'!$H$22,IF(H20=$S$2,'SS-SMI'!$I$22,IF(H20=$T$2,'SS-SMI'!$J$22,0)))</f>
        <v>0</v>
      </c>
      <c r="J20" s="332">
        <f t="shared" si="6"/>
        <v>0</v>
      </c>
      <c r="K20" s="332">
        <f t="shared" si="0"/>
        <v>0</v>
      </c>
      <c r="L20" s="333"/>
      <c r="M20" s="333"/>
      <c r="N20" s="333"/>
      <c r="O20" s="332">
        <f t="shared" si="1"/>
        <v>0</v>
      </c>
      <c r="P20" s="332">
        <f t="shared" si="2"/>
        <v>0</v>
      </c>
      <c r="Q20" s="332">
        <f t="shared" si="7"/>
        <v>0</v>
      </c>
      <c r="R20" s="334">
        <f t="shared" si="8"/>
        <v>0</v>
      </c>
      <c r="S20" s="335"/>
      <c r="T20" s="335"/>
      <c r="U20" s="335"/>
      <c r="V20" s="336">
        <f t="shared" si="3"/>
        <v>0</v>
      </c>
      <c r="W20" s="336">
        <f t="shared" si="9"/>
        <v>0</v>
      </c>
      <c r="X20" s="333"/>
      <c r="Y20" s="337">
        <f t="shared" si="10"/>
        <v>0</v>
      </c>
      <c r="Z20" s="338"/>
      <c r="AA20" s="339"/>
      <c r="AB20" s="340"/>
      <c r="AC20" s="339"/>
      <c r="AD20" s="341">
        <f t="shared" si="4"/>
        <v>0</v>
      </c>
    </row>
    <row r="21" spans="1:33" ht="20.149999999999999" customHeight="1" x14ac:dyDescent="0.35">
      <c r="A21" s="327">
        <f t="shared" si="11"/>
        <v>7</v>
      </c>
      <c r="B21" s="328" t="str">
        <f>IF(RESUMEN!B15="","",RESUMEN!B15)</f>
        <v/>
      </c>
      <c r="C21" s="329" t="str">
        <f>IF(RESUMEN!C15="","",RESUMEN!C15)</f>
        <v/>
      </c>
      <c r="D21" s="328" t="str">
        <f>IF(RESUMEN!D15="","",RESUMEN!D15)</f>
        <v/>
      </c>
      <c r="E21" s="330"/>
      <c r="F21" s="331">
        <f t="shared" si="5"/>
        <v>0</v>
      </c>
      <c r="G21" s="330"/>
      <c r="H21" s="330"/>
      <c r="I21" s="332">
        <f>IF(H21=$R$2,'SS-SMI'!$H$22,IF(H21=$S$2,'SS-SMI'!$I$22,IF(H21=$T$2,'SS-SMI'!$J$22,0)))</f>
        <v>0</v>
      </c>
      <c r="J21" s="332">
        <f t="shared" si="6"/>
        <v>0</v>
      </c>
      <c r="K21" s="332">
        <f t="shared" si="0"/>
        <v>0</v>
      </c>
      <c r="L21" s="333"/>
      <c r="M21" s="333"/>
      <c r="N21" s="333"/>
      <c r="O21" s="332">
        <f t="shared" si="1"/>
        <v>0</v>
      </c>
      <c r="P21" s="332">
        <f t="shared" si="2"/>
        <v>0</v>
      </c>
      <c r="Q21" s="332">
        <f t="shared" si="7"/>
        <v>0</v>
      </c>
      <c r="R21" s="334">
        <f t="shared" si="8"/>
        <v>0</v>
      </c>
      <c r="S21" s="335"/>
      <c r="T21" s="335"/>
      <c r="U21" s="335"/>
      <c r="V21" s="336">
        <f t="shared" si="3"/>
        <v>0</v>
      </c>
      <c r="W21" s="336">
        <f t="shared" si="9"/>
        <v>0</v>
      </c>
      <c r="X21" s="333"/>
      <c r="Y21" s="337">
        <f t="shared" si="10"/>
        <v>0</v>
      </c>
      <c r="Z21" s="338"/>
      <c r="AA21" s="339"/>
      <c r="AB21" s="340"/>
      <c r="AC21" s="339"/>
      <c r="AD21" s="341">
        <f t="shared" si="4"/>
        <v>0</v>
      </c>
    </row>
    <row r="22" spans="1:33" ht="20.149999999999999" customHeight="1" x14ac:dyDescent="0.35">
      <c r="A22" s="327">
        <f t="shared" si="11"/>
        <v>8</v>
      </c>
      <c r="B22" s="328" t="str">
        <f>IF(RESUMEN!B16="","",RESUMEN!B16)</f>
        <v/>
      </c>
      <c r="C22" s="329" t="str">
        <f>IF(RESUMEN!C16="","",RESUMEN!C16)</f>
        <v/>
      </c>
      <c r="D22" s="328" t="str">
        <f>IF(RESUMEN!D16="","",RESUMEN!D16)</f>
        <v/>
      </c>
      <c r="E22" s="330"/>
      <c r="F22" s="331">
        <f t="shared" si="5"/>
        <v>0</v>
      </c>
      <c r="G22" s="330"/>
      <c r="H22" s="330"/>
      <c r="I22" s="332">
        <f>IF(H22=$R$2,'SS-SMI'!$H$22,IF(H22=$S$2,'SS-SMI'!$I$22,IF(H22=$T$2,'SS-SMI'!$J$22,0)))</f>
        <v>0</v>
      </c>
      <c r="J22" s="332">
        <f t="shared" si="6"/>
        <v>0</v>
      </c>
      <c r="K22" s="332">
        <f t="shared" si="0"/>
        <v>0</v>
      </c>
      <c r="L22" s="333"/>
      <c r="M22" s="333"/>
      <c r="N22" s="333"/>
      <c r="O22" s="332">
        <f t="shared" si="1"/>
        <v>0</v>
      </c>
      <c r="P22" s="332">
        <f t="shared" si="2"/>
        <v>0</v>
      </c>
      <c r="Q22" s="332">
        <f t="shared" si="7"/>
        <v>0</v>
      </c>
      <c r="R22" s="334">
        <f t="shared" si="8"/>
        <v>0</v>
      </c>
      <c r="S22" s="335"/>
      <c r="T22" s="335"/>
      <c r="U22" s="335"/>
      <c r="V22" s="336">
        <f t="shared" si="3"/>
        <v>0</v>
      </c>
      <c r="W22" s="336">
        <f t="shared" si="9"/>
        <v>0</v>
      </c>
      <c r="X22" s="333"/>
      <c r="Y22" s="337">
        <f t="shared" si="10"/>
        <v>0</v>
      </c>
      <c r="Z22" s="338"/>
      <c r="AA22" s="339"/>
      <c r="AB22" s="340"/>
      <c r="AC22" s="339"/>
      <c r="AD22" s="341">
        <f t="shared" si="4"/>
        <v>0</v>
      </c>
    </row>
    <row r="23" spans="1:33" ht="20.149999999999999" customHeight="1" x14ac:dyDescent="0.35">
      <c r="A23" s="327">
        <f t="shared" si="11"/>
        <v>9</v>
      </c>
      <c r="B23" s="328" t="str">
        <f>IF(RESUMEN!B17="","",RESUMEN!B17)</f>
        <v/>
      </c>
      <c r="C23" s="329" t="str">
        <f>IF(RESUMEN!C17="","",RESUMEN!C17)</f>
        <v/>
      </c>
      <c r="D23" s="328" t="str">
        <f>IF(RESUMEN!D17="","",RESUMEN!D17)</f>
        <v/>
      </c>
      <c r="E23" s="330"/>
      <c r="F23" s="331">
        <f t="shared" si="5"/>
        <v>0</v>
      </c>
      <c r="G23" s="330"/>
      <c r="H23" s="330"/>
      <c r="I23" s="332">
        <f>IF(H23=$R$2,'SS-SMI'!$H$22,IF(H23=$S$2,'SS-SMI'!$I$22,IF(H23=$T$2,'SS-SMI'!$J$22,0)))</f>
        <v>0</v>
      </c>
      <c r="J23" s="332">
        <f t="shared" si="6"/>
        <v>0</v>
      </c>
      <c r="K23" s="332">
        <f t="shared" si="0"/>
        <v>0</v>
      </c>
      <c r="L23" s="333"/>
      <c r="M23" s="333"/>
      <c r="N23" s="333"/>
      <c r="O23" s="332">
        <f t="shared" si="1"/>
        <v>0</v>
      </c>
      <c r="P23" s="332">
        <f t="shared" si="2"/>
        <v>0</v>
      </c>
      <c r="Q23" s="332">
        <f t="shared" si="7"/>
        <v>0</v>
      </c>
      <c r="R23" s="334">
        <f t="shared" si="8"/>
        <v>0</v>
      </c>
      <c r="S23" s="335"/>
      <c r="T23" s="335"/>
      <c r="U23" s="335"/>
      <c r="V23" s="336">
        <f t="shared" si="3"/>
        <v>0</v>
      </c>
      <c r="W23" s="336">
        <f t="shared" si="9"/>
        <v>0</v>
      </c>
      <c r="X23" s="333"/>
      <c r="Y23" s="337">
        <f t="shared" si="10"/>
        <v>0</v>
      </c>
      <c r="Z23" s="338"/>
      <c r="AA23" s="339"/>
      <c r="AB23" s="340"/>
      <c r="AC23" s="339"/>
      <c r="AD23" s="341">
        <f t="shared" si="4"/>
        <v>0</v>
      </c>
    </row>
    <row r="24" spans="1:33" ht="20.149999999999999" customHeight="1" x14ac:dyDescent="0.35">
      <c r="A24" s="327">
        <f t="shared" si="11"/>
        <v>10</v>
      </c>
      <c r="B24" s="328" t="str">
        <f>IF(RESUMEN!B18="","",RESUMEN!B18)</f>
        <v/>
      </c>
      <c r="C24" s="329" t="str">
        <f>IF(RESUMEN!C18="","",RESUMEN!C18)</f>
        <v/>
      </c>
      <c r="D24" s="328" t="str">
        <f>IF(RESUMEN!D18="","",RESUMEN!D18)</f>
        <v/>
      </c>
      <c r="E24" s="330"/>
      <c r="F24" s="331">
        <f t="shared" si="5"/>
        <v>0</v>
      </c>
      <c r="G24" s="330"/>
      <c r="H24" s="330"/>
      <c r="I24" s="332">
        <f>IF(H24=$R$2,'SS-SMI'!$H$22,IF(H24=$S$2,'SS-SMI'!$I$22,IF(H24=$T$2,'SS-SMI'!$J$22,0)))</f>
        <v>0</v>
      </c>
      <c r="J24" s="332">
        <f t="shared" si="6"/>
        <v>0</v>
      </c>
      <c r="K24" s="332">
        <f t="shared" si="0"/>
        <v>0</v>
      </c>
      <c r="L24" s="333"/>
      <c r="M24" s="333"/>
      <c r="N24" s="333"/>
      <c r="O24" s="332">
        <f t="shared" si="1"/>
        <v>0</v>
      </c>
      <c r="P24" s="332">
        <f t="shared" si="2"/>
        <v>0</v>
      </c>
      <c r="Q24" s="332">
        <f t="shared" si="7"/>
        <v>0</v>
      </c>
      <c r="R24" s="334">
        <f t="shared" si="8"/>
        <v>0</v>
      </c>
      <c r="S24" s="335"/>
      <c r="T24" s="335"/>
      <c r="U24" s="335"/>
      <c r="V24" s="336">
        <f t="shared" si="3"/>
        <v>0</v>
      </c>
      <c r="W24" s="336">
        <f t="shared" si="9"/>
        <v>0</v>
      </c>
      <c r="X24" s="333"/>
      <c r="Y24" s="337">
        <f t="shared" si="10"/>
        <v>0</v>
      </c>
      <c r="Z24" s="338"/>
      <c r="AA24" s="339"/>
      <c r="AB24" s="340"/>
      <c r="AC24" s="339"/>
      <c r="AD24" s="341">
        <f t="shared" si="4"/>
        <v>0</v>
      </c>
    </row>
    <row r="25" spans="1:33" ht="20.149999999999999" customHeight="1" x14ac:dyDescent="0.35">
      <c r="A25" s="327">
        <f t="shared" si="11"/>
        <v>11</v>
      </c>
      <c r="B25" s="328" t="str">
        <f>IF(RESUMEN!B19="","",RESUMEN!B19)</f>
        <v/>
      </c>
      <c r="C25" s="329" t="str">
        <f>IF(RESUMEN!C19="","",RESUMEN!C19)</f>
        <v/>
      </c>
      <c r="D25" s="328" t="str">
        <f>IF(RESUMEN!D19="","",RESUMEN!D19)</f>
        <v/>
      </c>
      <c r="E25" s="330"/>
      <c r="F25" s="331">
        <f t="shared" si="5"/>
        <v>0</v>
      </c>
      <c r="G25" s="330"/>
      <c r="H25" s="330"/>
      <c r="I25" s="332">
        <f>IF(H25=$R$2,'SS-SMI'!$H$22,IF(H25=$S$2,'SS-SMI'!$I$22,IF(H25=$T$2,'SS-SMI'!$J$22,0)))</f>
        <v>0</v>
      </c>
      <c r="J25" s="332">
        <f t="shared" si="6"/>
        <v>0</v>
      </c>
      <c r="K25" s="332">
        <f t="shared" si="0"/>
        <v>0</v>
      </c>
      <c r="L25" s="333"/>
      <c r="M25" s="333"/>
      <c r="N25" s="333"/>
      <c r="O25" s="332">
        <f t="shared" si="1"/>
        <v>0</v>
      </c>
      <c r="P25" s="332">
        <f t="shared" si="2"/>
        <v>0</v>
      </c>
      <c r="Q25" s="332">
        <f t="shared" si="7"/>
        <v>0</v>
      </c>
      <c r="R25" s="334">
        <f t="shared" si="8"/>
        <v>0</v>
      </c>
      <c r="S25" s="335"/>
      <c r="T25" s="335"/>
      <c r="U25" s="335"/>
      <c r="V25" s="336">
        <f t="shared" si="3"/>
        <v>0</v>
      </c>
      <c r="W25" s="336">
        <f t="shared" si="9"/>
        <v>0</v>
      </c>
      <c r="X25" s="333"/>
      <c r="Y25" s="337">
        <f t="shared" si="10"/>
        <v>0</v>
      </c>
      <c r="Z25" s="338"/>
      <c r="AA25" s="339"/>
      <c r="AB25" s="340"/>
      <c r="AC25" s="339"/>
      <c r="AD25" s="341">
        <f t="shared" si="4"/>
        <v>0</v>
      </c>
    </row>
    <row r="26" spans="1:33" ht="20.149999999999999" customHeight="1" x14ac:dyDescent="0.35">
      <c r="A26" s="327">
        <f t="shared" si="11"/>
        <v>12</v>
      </c>
      <c r="B26" s="328" t="str">
        <f>IF(RESUMEN!B20="","",RESUMEN!B20)</f>
        <v/>
      </c>
      <c r="C26" s="329" t="str">
        <f>IF(RESUMEN!C20="","",RESUMEN!C20)</f>
        <v/>
      </c>
      <c r="D26" s="328" t="str">
        <f>IF(RESUMEN!D20="","",RESUMEN!D20)</f>
        <v/>
      </c>
      <c r="E26" s="330"/>
      <c r="F26" s="331">
        <f t="shared" si="5"/>
        <v>0</v>
      </c>
      <c r="G26" s="330"/>
      <c r="H26" s="330"/>
      <c r="I26" s="332">
        <f>IF(H26=$R$2,'SS-SMI'!$H$22,IF(H26=$S$2,'SS-SMI'!$I$22,IF(H26=$T$2,'SS-SMI'!$J$22,0)))</f>
        <v>0</v>
      </c>
      <c r="J26" s="332">
        <f t="shared" si="6"/>
        <v>0</v>
      </c>
      <c r="K26" s="332">
        <f t="shared" si="0"/>
        <v>0</v>
      </c>
      <c r="L26" s="333"/>
      <c r="M26" s="333"/>
      <c r="N26" s="333"/>
      <c r="O26" s="332">
        <f t="shared" si="1"/>
        <v>0</v>
      </c>
      <c r="P26" s="332">
        <f t="shared" si="2"/>
        <v>0</v>
      </c>
      <c r="Q26" s="332">
        <f t="shared" si="7"/>
        <v>0</v>
      </c>
      <c r="R26" s="334">
        <f t="shared" si="8"/>
        <v>0</v>
      </c>
      <c r="S26" s="335"/>
      <c r="T26" s="335"/>
      <c r="U26" s="335"/>
      <c r="V26" s="336">
        <f t="shared" si="3"/>
        <v>0</v>
      </c>
      <c r="W26" s="336">
        <f t="shared" si="9"/>
        <v>0</v>
      </c>
      <c r="X26" s="333"/>
      <c r="Y26" s="337">
        <f t="shared" si="10"/>
        <v>0</v>
      </c>
      <c r="Z26" s="338"/>
      <c r="AA26" s="339"/>
      <c r="AB26" s="340"/>
      <c r="AC26" s="339"/>
      <c r="AD26" s="341">
        <f t="shared" si="4"/>
        <v>0</v>
      </c>
    </row>
    <row r="27" spans="1:33" ht="20.149999999999999" customHeight="1" x14ac:dyDescent="0.35">
      <c r="A27" s="327">
        <f t="shared" si="11"/>
        <v>13</v>
      </c>
      <c r="B27" s="328" t="str">
        <f>IF(RESUMEN!B21="","",RESUMEN!B21)</f>
        <v/>
      </c>
      <c r="C27" s="329" t="str">
        <f>IF(RESUMEN!C21="","",RESUMEN!C21)</f>
        <v/>
      </c>
      <c r="D27" s="328" t="str">
        <f>IF(RESUMEN!D21="","",RESUMEN!D21)</f>
        <v/>
      </c>
      <c r="E27" s="330"/>
      <c r="F27" s="331">
        <f t="shared" si="5"/>
        <v>0</v>
      </c>
      <c r="G27" s="330"/>
      <c r="H27" s="330"/>
      <c r="I27" s="332">
        <f>IF(H27=$R$2,'SS-SMI'!$H$22,IF(H27=$S$2,'SS-SMI'!$I$22,IF(H27=$T$2,'SS-SMI'!$J$22,0)))</f>
        <v>0</v>
      </c>
      <c r="J27" s="332">
        <f t="shared" si="6"/>
        <v>0</v>
      </c>
      <c r="K27" s="332">
        <f t="shared" si="0"/>
        <v>0</v>
      </c>
      <c r="L27" s="333"/>
      <c r="M27" s="333"/>
      <c r="N27" s="333"/>
      <c r="O27" s="332">
        <f t="shared" si="1"/>
        <v>0</v>
      </c>
      <c r="P27" s="332">
        <f t="shared" si="2"/>
        <v>0</v>
      </c>
      <c r="Q27" s="332">
        <f t="shared" si="7"/>
        <v>0</v>
      </c>
      <c r="R27" s="334">
        <f t="shared" si="8"/>
        <v>0</v>
      </c>
      <c r="S27" s="335"/>
      <c r="T27" s="335"/>
      <c r="U27" s="335"/>
      <c r="V27" s="336">
        <f t="shared" si="3"/>
        <v>0</v>
      </c>
      <c r="W27" s="336">
        <f t="shared" si="9"/>
        <v>0</v>
      </c>
      <c r="X27" s="333"/>
      <c r="Y27" s="337">
        <f t="shared" si="10"/>
        <v>0</v>
      </c>
      <c r="Z27" s="338"/>
      <c r="AA27" s="339"/>
      <c r="AB27" s="340"/>
      <c r="AC27" s="339"/>
      <c r="AD27" s="341">
        <f t="shared" si="4"/>
        <v>0</v>
      </c>
    </row>
    <row r="28" spans="1:33" ht="20.149999999999999" customHeight="1" x14ac:dyDescent="0.35">
      <c r="A28" s="327">
        <f t="shared" si="11"/>
        <v>14</v>
      </c>
      <c r="B28" s="328" t="str">
        <f>IF(RESUMEN!B22="","",RESUMEN!B22)</f>
        <v/>
      </c>
      <c r="C28" s="329" t="str">
        <f>IF(RESUMEN!C22="","",RESUMEN!C22)</f>
        <v/>
      </c>
      <c r="D28" s="328" t="str">
        <f>IF(RESUMEN!D22="","",RESUMEN!D22)</f>
        <v/>
      </c>
      <c r="E28" s="330"/>
      <c r="F28" s="331">
        <f t="shared" si="5"/>
        <v>0</v>
      </c>
      <c r="G28" s="330"/>
      <c r="H28" s="330"/>
      <c r="I28" s="332">
        <f>IF(H28=$R$2,'SS-SMI'!$H$22,IF(H28=$S$2,'SS-SMI'!$I$22,IF(H28=$T$2,'SS-SMI'!$J$22,0)))</f>
        <v>0</v>
      </c>
      <c r="J28" s="332">
        <f t="shared" si="6"/>
        <v>0</v>
      </c>
      <c r="K28" s="332">
        <f t="shared" si="0"/>
        <v>0</v>
      </c>
      <c r="L28" s="333"/>
      <c r="M28" s="333"/>
      <c r="N28" s="333"/>
      <c r="O28" s="332">
        <f t="shared" si="1"/>
        <v>0</v>
      </c>
      <c r="P28" s="332">
        <f t="shared" si="2"/>
        <v>0</v>
      </c>
      <c r="Q28" s="332">
        <f t="shared" si="7"/>
        <v>0</v>
      </c>
      <c r="R28" s="334">
        <f t="shared" si="8"/>
        <v>0</v>
      </c>
      <c r="S28" s="335"/>
      <c r="T28" s="335"/>
      <c r="U28" s="335"/>
      <c r="V28" s="336">
        <f t="shared" si="3"/>
        <v>0</v>
      </c>
      <c r="W28" s="336">
        <f t="shared" si="9"/>
        <v>0</v>
      </c>
      <c r="X28" s="333"/>
      <c r="Y28" s="337">
        <f t="shared" si="10"/>
        <v>0</v>
      </c>
      <c r="Z28" s="338"/>
      <c r="AA28" s="339"/>
      <c r="AB28" s="340"/>
      <c r="AC28" s="339"/>
      <c r="AD28" s="341">
        <f t="shared" si="4"/>
        <v>0</v>
      </c>
    </row>
    <row r="29" spans="1:33" ht="20.149999999999999" customHeight="1" x14ac:dyDescent="0.35">
      <c r="A29" s="327">
        <f t="shared" si="11"/>
        <v>15</v>
      </c>
      <c r="B29" s="328" t="str">
        <f>IF(RESUMEN!B23="","",RESUMEN!B23)</f>
        <v/>
      </c>
      <c r="C29" s="329" t="str">
        <f>IF(RESUMEN!C23="","",RESUMEN!C23)</f>
        <v/>
      </c>
      <c r="D29" s="328" t="str">
        <f>IF(RESUMEN!D23="","",RESUMEN!D23)</f>
        <v/>
      </c>
      <c r="E29" s="330"/>
      <c r="F29" s="331">
        <f t="shared" si="5"/>
        <v>0</v>
      </c>
      <c r="G29" s="330"/>
      <c r="H29" s="330"/>
      <c r="I29" s="332">
        <f>IF(H29=$R$2,'SS-SMI'!$H$22,IF(H29=$S$2,'SS-SMI'!$I$22,IF(H29=$T$2,'SS-SMI'!$J$22,0)))</f>
        <v>0</v>
      </c>
      <c r="J29" s="332">
        <f t="shared" si="6"/>
        <v>0</v>
      </c>
      <c r="K29" s="332">
        <f t="shared" si="0"/>
        <v>0</v>
      </c>
      <c r="L29" s="333"/>
      <c r="M29" s="333"/>
      <c r="N29" s="333"/>
      <c r="O29" s="332">
        <f t="shared" si="1"/>
        <v>0</v>
      </c>
      <c r="P29" s="332">
        <f t="shared" si="2"/>
        <v>0</v>
      </c>
      <c r="Q29" s="332">
        <f t="shared" si="7"/>
        <v>0</v>
      </c>
      <c r="R29" s="334">
        <f t="shared" si="8"/>
        <v>0</v>
      </c>
      <c r="S29" s="335"/>
      <c r="T29" s="335"/>
      <c r="U29" s="335"/>
      <c r="V29" s="336">
        <f t="shared" si="3"/>
        <v>0</v>
      </c>
      <c r="W29" s="336">
        <f t="shared" si="9"/>
        <v>0</v>
      </c>
      <c r="X29" s="333"/>
      <c r="Y29" s="337">
        <f t="shared" si="10"/>
        <v>0</v>
      </c>
      <c r="Z29" s="338"/>
      <c r="AA29" s="339"/>
      <c r="AB29" s="340"/>
      <c r="AC29" s="339"/>
      <c r="AD29" s="341">
        <f t="shared" si="4"/>
        <v>0</v>
      </c>
    </row>
    <row r="30" spans="1:33" ht="20.149999999999999" customHeight="1" x14ac:dyDescent="0.35">
      <c r="A30" s="327">
        <f t="shared" si="11"/>
        <v>16</v>
      </c>
      <c r="B30" s="328" t="str">
        <f>IF(RESUMEN!B24="","",RESUMEN!B24)</f>
        <v/>
      </c>
      <c r="C30" s="329" t="str">
        <f>IF(RESUMEN!C24="","",RESUMEN!C24)</f>
        <v/>
      </c>
      <c r="D30" s="328" t="str">
        <f>IF(RESUMEN!D24="","",RESUMEN!D24)</f>
        <v/>
      </c>
      <c r="E30" s="330"/>
      <c r="F30" s="331">
        <f t="shared" si="5"/>
        <v>0</v>
      </c>
      <c r="G30" s="330"/>
      <c r="H30" s="330"/>
      <c r="I30" s="332">
        <f>IF(H30=$R$2,'SS-SMI'!$H$22,IF(H30=$S$2,'SS-SMI'!$I$22,IF(H30=$T$2,'SS-SMI'!$J$22,0)))</f>
        <v>0</v>
      </c>
      <c r="J30" s="332">
        <f t="shared" si="6"/>
        <v>0</v>
      </c>
      <c r="K30" s="332">
        <f t="shared" si="0"/>
        <v>0</v>
      </c>
      <c r="L30" s="333"/>
      <c r="M30" s="333"/>
      <c r="N30" s="333"/>
      <c r="O30" s="332">
        <f t="shared" si="1"/>
        <v>0</v>
      </c>
      <c r="P30" s="332">
        <f t="shared" si="2"/>
        <v>0</v>
      </c>
      <c r="Q30" s="332">
        <f t="shared" si="7"/>
        <v>0</v>
      </c>
      <c r="R30" s="334">
        <f t="shared" si="8"/>
        <v>0</v>
      </c>
      <c r="S30" s="335"/>
      <c r="T30" s="335"/>
      <c r="U30" s="335"/>
      <c r="V30" s="336">
        <f t="shared" si="3"/>
        <v>0</v>
      </c>
      <c r="W30" s="336">
        <f t="shared" si="9"/>
        <v>0</v>
      </c>
      <c r="X30" s="333"/>
      <c r="Y30" s="337">
        <f t="shared" si="10"/>
        <v>0</v>
      </c>
      <c r="Z30" s="338"/>
      <c r="AA30" s="339"/>
      <c r="AB30" s="340"/>
      <c r="AC30" s="339"/>
      <c r="AD30" s="341">
        <f t="shared" si="4"/>
        <v>0</v>
      </c>
    </row>
    <row r="31" spans="1:33" ht="20.149999999999999" customHeight="1" x14ac:dyDescent="0.35">
      <c r="A31" s="327">
        <f t="shared" si="11"/>
        <v>17</v>
      </c>
      <c r="B31" s="328" t="str">
        <f>IF(RESUMEN!B25="","",RESUMEN!B25)</f>
        <v/>
      </c>
      <c r="C31" s="329" t="str">
        <f>IF(RESUMEN!C25="","",RESUMEN!C25)</f>
        <v/>
      </c>
      <c r="D31" s="328" t="str">
        <f>IF(RESUMEN!D25="","",RESUMEN!D25)</f>
        <v/>
      </c>
      <c r="E31" s="330"/>
      <c r="F31" s="331">
        <f t="shared" si="5"/>
        <v>0</v>
      </c>
      <c r="G31" s="330"/>
      <c r="H31" s="330"/>
      <c r="I31" s="332">
        <f>IF(H31=$R$2,'SS-SMI'!$H$22,IF(H31=$S$2,'SS-SMI'!$I$22,IF(H31=$T$2,'SS-SMI'!$J$22,0)))</f>
        <v>0</v>
      </c>
      <c r="J31" s="332">
        <f t="shared" si="6"/>
        <v>0</v>
      </c>
      <c r="K31" s="332">
        <f t="shared" si="0"/>
        <v>0</v>
      </c>
      <c r="L31" s="333"/>
      <c r="M31" s="333"/>
      <c r="N31" s="333"/>
      <c r="O31" s="332">
        <f t="shared" si="1"/>
        <v>0</v>
      </c>
      <c r="P31" s="332">
        <f t="shared" si="2"/>
        <v>0</v>
      </c>
      <c r="Q31" s="332">
        <f t="shared" si="7"/>
        <v>0</v>
      </c>
      <c r="R31" s="334">
        <f t="shared" si="8"/>
        <v>0</v>
      </c>
      <c r="S31" s="335"/>
      <c r="T31" s="335"/>
      <c r="U31" s="335"/>
      <c r="V31" s="336">
        <f t="shared" si="3"/>
        <v>0</v>
      </c>
      <c r="W31" s="336">
        <f t="shared" si="9"/>
        <v>0</v>
      </c>
      <c r="X31" s="333"/>
      <c r="Y31" s="337">
        <f t="shared" si="10"/>
        <v>0</v>
      </c>
      <c r="Z31" s="338"/>
      <c r="AA31" s="339"/>
      <c r="AB31" s="340"/>
      <c r="AC31" s="339"/>
      <c r="AD31" s="341">
        <f t="shared" si="4"/>
        <v>0</v>
      </c>
    </row>
    <row r="32" spans="1:33" ht="20.149999999999999" customHeight="1" x14ac:dyDescent="0.35">
      <c r="A32" s="327">
        <f t="shared" si="11"/>
        <v>18</v>
      </c>
      <c r="B32" s="328" t="str">
        <f>IF(RESUMEN!B26="","",RESUMEN!B26)</f>
        <v/>
      </c>
      <c r="C32" s="329" t="str">
        <f>IF(RESUMEN!C26="","",RESUMEN!C26)</f>
        <v/>
      </c>
      <c r="D32" s="328" t="str">
        <f>IF(RESUMEN!D26="","",RESUMEN!D26)</f>
        <v/>
      </c>
      <c r="E32" s="330"/>
      <c r="F32" s="331">
        <f t="shared" si="5"/>
        <v>0</v>
      </c>
      <c r="G32" s="330"/>
      <c r="H32" s="330"/>
      <c r="I32" s="332">
        <f>IF(H32=$R$2,'SS-SMI'!$H$22,IF(H32=$S$2,'SS-SMI'!$I$22,IF(H32=$T$2,'SS-SMI'!$J$22,0)))</f>
        <v>0</v>
      </c>
      <c r="J32" s="332">
        <f t="shared" si="6"/>
        <v>0</v>
      </c>
      <c r="K32" s="332">
        <f t="shared" si="0"/>
        <v>0</v>
      </c>
      <c r="L32" s="333"/>
      <c r="M32" s="333"/>
      <c r="N32" s="333"/>
      <c r="O32" s="332">
        <f t="shared" si="1"/>
        <v>0</v>
      </c>
      <c r="P32" s="332">
        <f t="shared" si="2"/>
        <v>0</v>
      </c>
      <c r="Q32" s="332">
        <f t="shared" si="7"/>
        <v>0</v>
      </c>
      <c r="R32" s="334">
        <f t="shared" si="8"/>
        <v>0</v>
      </c>
      <c r="S32" s="335"/>
      <c r="T32" s="335"/>
      <c r="U32" s="335"/>
      <c r="V32" s="336">
        <f t="shared" si="3"/>
        <v>0</v>
      </c>
      <c r="W32" s="336">
        <f t="shared" si="9"/>
        <v>0</v>
      </c>
      <c r="X32" s="333"/>
      <c r="Y32" s="337">
        <f t="shared" si="10"/>
        <v>0</v>
      </c>
      <c r="Z32" s="338"/>
      <c r="AA32" s="339"/>
      <c r="AB32" s="340"/>
      <c r="AC32" s="339"/>
      <c r="AD32" s="341">
        <f t="shared" si="4"/>
        <v>0</v>
      </c>
    </row>
    <row r="33" spans="1:30" ht="20.149999999999999" customHeight="1" x14ac:dyDescent="0.35">
      <c r="A33" s="327">
        <f t="shared" si="11"/>
        <v>19</v>
      </c>
      <c r="B33" s="328" t="str">
        <f>IF(RESUMEN!B27="","",RESUMEN!B27)</f>
        <v/>
      </c>
      <c r="C33" s="329" t="str">
        <f>IF(RESUMEN!C27="","",RESUMEN!C27)</f>
        <v/>
      </c>
      <c r="D33" s="328" t="str">
        <f>IF(RESUMEN!D27="","",RESUMEN!D27)</f>
        <v/>
      </c>
      <c r="E33" s="330"/>
      <c r="F33" s="331">
        <f t="shared" si="5"/>
        <v>0</v>
      </c>
      <c r="G33" s="330"/>
      <c r="H33" s="330"/>
      <c r="I33" s="332">
        <f>IF(H33=$R$2,'SS-SMI'!$H$22,IF(H33=$S$2,'SS-SMI'!$I$22,IF(H33=$T$2,'SS-SMI'!$J$22,0)))</f>
        <v>0</v>
      </c>
      <c r="J33" s="332">
        <f t="shared" si="6"/>
        <v>0</v>
      </c>
      <c r="K33" s="332">
        <f t="shared" si="0"/>
        <v>0</v>
      </c>
      <c r="L33" s="333"/>
      <c r="M33" s="333"/>
      <c r="N33" s="333"/>
      <c r="O33" s="332">
        <f t="shared" si="1"/>
        <v>0</v>
      </c>
      <c r="P33" s="332">
        <f t="shared" si="2"/>
        <v>0</v>
      </c>
      <c r="Q33" s="332">
        <f t="shared" si="7"/>
        <v>0</v>
      </c>
      <c r="R33" s="334">
        <f t="shared" si="8"/>
        <v>0</v>
      </c>
      <c r="S33" s="335"/>
      <c r="T33" s="335"/>
      <c r="U33" s="335"/>
      <c r="V33" s="336">
        <f t="shared" si="3"/>
        <v>0</v>
      </c>
      <c r="W33" s="336">
        <f t="shared" si="9"/>
        <v>0</v>
      </c>
      <c r="X33" s="333"/>
      <c r="Y33" s="337">
        <f t="shared" si="10"/>
        <v>0</v>
      </c>
      <c r="Z33" s="338"/>
      <c r="AA33" s="339"/>
      <c r="AB33" s="340"/>
      <c r="AC33" s="339"/>
      <c r="AD33" s="341">
        <f t="shared" si="4"/>
        <v>0</v>
      </c>
    </row>
    <row r="34" spans="1:30" ht="20.149999999999999" customHeight="1" x14ac:dyDescent="0.35">
      <c r="A34" s="327">
        <f t="shared" si="11"/>
        <v>20</v>
      </c>
      <c r="B34" s="328" t="str">
        <f>IF(RESUMEN!B28="","",RESUMEN!B28)</f>
        <v/>
      </c>
      <c r="C34" s="329" t="str">
        <f>IF(RESUMEN!C28="","",RESUMEN!C28)</f>
        <v/>
      </c>
      <c r="D34" s="328" t="str">
        <f>IF(RESUMEN!D28="","",RESUMEN!D28)</f>
        <v/>
      </c>
      <c r="E34" s="330"/>
      <c r="F34" s="331">
        <f t="shared" si="5"/>
        <v>0</v>
      </c>
      <c r="G34" s="330"/>
      <c r="H34" s="330"/>
      <c r="I34" s="332">
        <f>IF(H34=$R$2,'SS-SMI'!$H$22,IF(H34=$S$2,'SS-SMI'!$I$22,IF(H34=$T$2,'SS-SMI'!$J$22,0)))</f>
        <v>0</v>
      </c>
      <c r="J34" s="332">
        <f t="shared" si="6"/>
        <v>0</v>
      </c>
      <c r="K34" s="332">
        <f t="shared" si="0"/>
        <v>0</v>
      </c>
      <c r="L34" s="333"/>
      <c r="M34" s="333"/>
      <c r="N34" s="333"/>
      <c r="O34" s="332">
        <f t="shared" si="1"/>
        <v>0</v>
      </c>
      <c r="P34" s="332">
        <f t="shared" si="2"/>
        <v>0</v>
      </c>
      <c r="Q34" s="332">
        <f t="shared" si="7"/>
        <v>0</v>
      </c>
      <c r="R34" s="334">
        <f t="shared" si="8"/>
        <v>0</v>
      </c>
      <c r="S34" s="335"/>
      <c r="T34" s="335"/>
      <c r="U34" s="335"/>
      <c r="V34" s="336">
        <f t="shared" si="3"/>
        <v>0</v>
      </c>
      <c r="W34" s="336">
        <f t="shared" si="9"/>
        <v>0</v>
      </c>
      <c r="X34" s="333"/>
      <c r="Y34" s="337">
        <f t="shared" si="10"/>
        <v>0</v>
      </c>
      <c r="Z34" s="338"/>
      <c r="AA34" s="339"/>
      <c r="AB34" s="340"/>
      <c r="AC34" s="339"/>
      <c r="AD34" s="341">
        <f t="shared" si="4"/>
        <v>0</v>
      </c>
    </row>
    <row r="35" spans="1:30" ht="20.149999999999999" customHeight="1" x14ac:dyDescent="0.35">
      <c r="A35" s="327">
        <f t="shared" si="11"/>
        <v>21</v>
      </c>
      <c r="B35" s="328" t="str">
        <f>IF(RESUMEN!B29="","",RESUMEN!B29)</f>
        <v/>
      </c>
      <c r="C35" s="329" t="str">
        <f>IF(RESUMEN!C29="","",RESUMEN!C29)</f>
        <v/>
      </c>
      <c r="D35" s="328" t="str">
        <f>IF(RESUMEN!D29="","",RESUMEN!D29)</f>
        <v/>
      </c>
      <c r="E35" s="330"/>
      <c r="F35" s="331">
        <f t="shared" si="5"/>
        <v>0</v>
      </c>
      <c r="G35" s="330"/>
      <c r="H35" s="330"/>
      <c r="I35" s="332">
        <f>IF(H35=$R$2,'SS-SMI'!$H$22,IF(H35=$S$2,'SS-SMI'!$I$22,IF(H35=$T$2,'SS-SMI'!$J$22,0)))</f>
        <v>0</v>
      </c>
      <c r="J35" s="332">
        <f t="shared" si="6"/>
        <v>0</v>
      </c>
      <c r="K35" s="332">
        <f t="shared" si="0"/>
        <v>0</v>
      </c>
      <c r="L35" s="333"/>
      <c r="M35" s="333"/>
      <c r="N35" s="333"/>
      <c r="O35" s="332">
        <f t="shared" si="1"/>
        <v>0</v>
      </c>
      <c r="P35" s="332">
        <f t="shared" si="2"/>
        <v>0</v>
      </c>
      <c r="Q35" s="332">
        <f t="shared" si="7"/>
        <v>0</v>
      </c>
      <c r="R35" s="334">
        <f t="shared" si="8"/>
        <v>0</v>
      </c>
      <c r="S35" s="335"/>
      <c r="T35" s="335"/>
      <c r="U35" s="335"/>
      <c r="V35" s="336">
        <f t="shared" si="3"/>
        <v>0</v>
      </c>
      <c r="W35" s="336">
        <f t="shared" si="9"/>
        <v>0</v>
      </c>
      <c r="X35" s="333"/>
      <c r="Y35" s="337">
        <f t="shared" si="10"/>
        <v>0</v>
      </c>
      <c r="Z35" s="338"/>
      <c r="AA35" s="339"/>
      <c r="AB35" s="340"/>
      <c r="AC35" s="339"/>
      <c r="AD35" s="341">
        <f t="shared" si="4"/>
        <v>0</v>
      </c>
    </row>
    <row r="36" spans="1:30" ht="20.149999999999999" customHeight="1" x14ac:dyDescent="0.35">
      <c r="A36" s="327">
        <f t="shared" si="11"/>
        <v>22</v>
      </c>
      <c r="B36" s="328" t="str">
        <f>IF(RESUMEN!B30="","",RESUMEN!B30)</f>
        <v/>
      </c>
      <c r="C36" s="329" t="str">
        <f>IF(RESUMEN!C30="","",RESUMEN!C30)</f>
        <v/>
      </c>
      <c r="D36" s="328" t="str">
        <f>IF(RESUMEN!D30="","",RESUMEN!D30)</f>
        <v/>
      </c>
      <c r="E36" s="330"/>
      <c r="F36" s="331">
        <f t="shared" si="5"/>
        <v>0</v>
      </c>
      <c r="G36" s="330"/>
      <c r="H36" s="330"/>
      <c r="I36" s="332">
        <f>IF(H36=$R$2,'SS-SMI'!$H$22,IF(H36=$S$2,'SS-SMI'!$I$22,IF(H36=$T$2,'SS-SMI'!$J$22,0)))</f>
        <v>0</v>
      </c>
      <c r="J36" s="332">
        <f t="shared" si="6"/>
        <v>0</v>
      </c>
      <c r="K36" s="332">
        <f t="shared" si="0"/>
        <v>0</v>
      </c>
      <c r="L36" s="333"/>
      <c r="M36" s="333"/>
      <c r="N36" s="333"/>
      <c r="O36" s="332">
        <f t="shared" si="1"/>
        <v>0</v>
      </c>
      <c r="P36" s="332">
        <f t="shared" si="2"/>
        <v>0</v>
      </c>
      <c r="Q36" s="332">
        <f t="shared" si="7"/>
        <v>0</v>
      </c>
      <c r="R36" s="334">
        <f t="shared" si="8"/>
        <v>0</v>
      </c>
      <c r="S36" s="335"/>
      <c r="T36" s="335"/>
      <c r="U36" s="335"/>
      <c r="V36" s="336">
        <f t="shared" si="3"/>
        <v>0</v>
      </c>
      <c r="W36" s="336">
        <f t="shared" si="9"/>
        <v>0</v>
      </c>
      <c r="X36" s="333"/>
      <c r="Y36" s="337">
        <f t="shared" si="10"/>
        <v>0</v>
      </c>
      <c r="Z36" s="338"/>
      <c r="AA36" s="339"/>
      <c r="AB36" s="340"/>
      <c r="AC36" s="339"/>
      <c r="AD36" s="341">
        <f t="shared" si="4"/>
        <v>0</v>
      </c>
    </row>
    <row r="37" spans="1:30" ht="20.149999999999999" customHeight="1" x14ac:dyDescent="0.35">
      <c r="A37" s="327">
        <f t="shared" si="11"/>
        <v>23</v>
      </c>
      <c r="B37" s="328" t="str">
        <f>IF(RESUMEN!B31="","",RESUMEN!B31)</f>
        <v/>
      </c>
      <c r="C37" s="329" t="str">
        <f>IF(RESUMEN!C31="","",RESUMEN!C31)</f>
        <v/>
      </c>
      <c r="D37" s="328" t="str">
        <f>IF(RESUMEN!D31="","",RESUMEN!D31)</f>
        <v/>
      </c>
      <c r="E37" s="330"/>
      <c r="F37" s="331">
        <f t="shared" si="5"/>
        <v>0</v>
      </c>
      <c r="G37" s="330"/>
      <c r="H37" s="330"/>
      <c r="I37" s="332">
        <f>IF(H37=$R$2,'SS-SMI'!$H$22,IF(H37=$S$2,'SS-SMI'!$I$22,IF(H37=$T$2,'SS-SMI'!$J$22,0)))</f>
        <v>0</v>
      </c>
      <c r="J37" s="332">
        <f t="shared" si="6"/>
        <v>0</v>
      </c>
      <c r="K37" s="332">
        <f t="shared" si="0"/>
        <v>0</v>
      </c>
      <c r="L37" s="333"/>
      <c r="M37" s="333"/>
      <c r="N37" s="333"/>
      <c r="O37" s="332">
        <f t="shared" si="1"/>
        <v>0</v>
      </c>
      <c r="P37" s="332">
        <f t="shared" si="2"/>
        <v>0</v>
      </c>
      <c r="Q37" s="332">
        <f t="shared" si="7"/>
        <v>0</v>
      </c>
      <c r="R37" s="334">
        <f t="shared" si="8"/>
        <v>0</v>
      </c>
      <c r="S37" s="335"/>
      <c r="T37" s="335"/>
      <c r="U37" s="335"/>
      <c r="V37" s="336">
        <f t="shared" si="3"/>
        <v>0</v>
      </c>
      <c r="W37" s="336">
        <f t="shared" si="9"/>
        <v>0</v>
      </c>
      <c r="X37" s="333"/>
      <c r="Y37" s="337">
        <f t="shared" si="10"/>
        <v>0</v>
      </c>
      <c r="Z37" s="338"/>
      <c r="AA37" s="339"/>
      <c r="AB37" s="340"/>
      <c r="AC37" s="339"/>
      <c r="AD37" s="341">
        <f t="shared" si="4"/>
        <v>0</v>
      </c>
    </row>
    <row r="38" spans="1:30" ht="20.149999999999999" customHeight="1" x14ac:dyDescent="0.35">
      <c r="A38" s="327">
        <f t="shared" si="11"/>
        <v>24</v>
      </c>
      <c r="B38" s="328" t="str">
        <f>IF(RESUMEN!B32="","",RESUMEN!B32)</f>
        <v/>
      </c>
      <c r="C38" s="329" t="str">
        <f>IF(RESUMEN!C32="","",RESUMEN!C32)</f>
        <v/>
      </c>
      <c r="D38" s="328" t="str">
        <f>IF(RESUMEN!D32="","",RESUMEN!D32)</f>
        <v/>
      </c>
      <c r="E38" s="330"/>
      <c r="F38" s="331">
        <f t="shared" si="5"/>
        <v>0</v>
      </c>
      <c r="G38" s="330"/>
      <c r="H38" s="330"/>
      <c r="I38" s="332">
        <f>IF(H38=$R$2,'SS-SMI'!$H$22,IF(H38=$S$2,'SS-SMI'!$I$22,IF(H38=$T$2,'SS-SMI'!$J$22,0)))</f>
        <v>0</v>
      </c>
      <c r="J38" s="332">
        <f t="shared" si="6"/>
        <v>0</v>
      </c>
      <c r="K38" s="332">
        <f t="shared" si="0"/>
        <v>0</v>
      </c>
      <c r="L38" s="333"/>
      <c r="M38" s="333"/>
      <c r="N38" s="333"/>
      <c r="O38" s="332">
        <f t="shared" si="1"/>
        <v>0</v>
      </c>
      <c r="P38" s="332">
        <f t="shared" si="2"/>
        <v>0</v>
      </c>
      <c r="Q38" s="332">
        <f t="shared" si="7"/>
        <v>0</v>
      </c>
      <c r="R38" s="334">
        <f t="shared" si="8"/>
        <v>0</v>
      </c>
      <c r="S38" s="335"/>
      <c r="T38" s="335"/>
      <c r="U38" s="335"/>
      <c r="V38" s="336">
        <f t="shared" si="3"/>
        <v>0</v>
      </c>
      <c r="W38" s="336">
        <f t="shared" si="9"/>
        <v>0</v>
      </c>
      <c r="X38" s="333"/>
      <c r="Y38" s="337">
        <f t="shared" si="10"/>
        <v>0</v>
      </c>
      <c r="Z38" s="338"/>
      <c r="AA38" s="339"/>
      <c r="AB38" s="340"/>
      <c r="AC38" s="339"/>
      <c r="AD38" s="341">
        <f t="shared" si="4"/>
        <v>0</v>
      </c>
    </row>
    <row r="39" spans="1:30" ht="20.149999999999999" customHeight="1" x14ac:dyDescent="0.35">
      <c r="A39" s="327">
        <f t="shared" si="11"/>
        <v>25</v>
      </c>
      <c r="B39" s="328" t="str">
        <f>IF(RESUMEN!B33="","",RESUMEN!B33)</f>
        <v/>
      </c>
      <c r="C39" s="329" t="str">
        <f>IF(RESUMEN!C33="","",RESUMEN!C33)</f>
        <v/>
      </c>
      <c r="D39" s="328" t="str">
        <f>IF(RESUMEN!D33="","",RESUMEN!D33)</f>
        <v/>
      </c>
      <c r="E39" s="330"/>
      <c r="F39" s="331">
        <f t="shared" si="5"/>
        <v>0</v>
      </c>
      <c r="G39" s="330"/>
      <c r="H39" s="330"/>
      <c r="I39" s="332">
        <f>IF(H39=$R$2,'SS-SMI'!$H$22,IF(H39=$S$2,'SS-SMI'!$I$22,IF(H39=$T$2,'SS-SMI'!$J$22,0)))</f>
        <v>0</v>
      </c>
      <c r="J39" s="332">
        <f t="shared" si="6"/>
        <v>0</v>
      </c>
      <c r="K39" s="332">
        <f t="shared" si="0"/>
        <v>0</v>
      </c>
      <c r="L39" s="333"/>
      <c r="M39" s="333"/>
      <c r="N39" s="333"/>
      <c r="O39" s="332">
        <f t="shared" si="1"/>
        <v>0</v>
      </c>
      <c r="P39" s="332">
        <f t="shared" si="2"/>
        <v>0</v>
      </c>
      <c r="Q39" s="332">
        <f t="shared" si="7"/>
        <v>0</v>
      </c>
      <c r="R39" s="334">
        <f t="shared" si="8"/>
        <v>0</v>
      </c>
      <c r="S39" s="335"/>
      <c r="T39" s="335"/>
      <c r="U39" s="335"/>
      <c r="V39" s="336">
        <f t="shared" si="3"/>
        <v>0</v>
      </c>
      <c r="W39" s="336">
        <f t="shared" si="9"/>
        <v>0</v>
      </c>
      <c r="X39" s="333"/>
      <c r="Y39" s="337">
        <f t="shared" si="10"/>
        <v>0</v>
      </c>
      <c r="Z39" s="338"/>
      <c r="AA39" s="339"/>
      <c r="AB39" s="340"/>
      <c r="AC39" s="339"/>
      <c r="AD39" s="341">
        <f t="shared" si="4"/>
        <v>0</v>
      </c>
    </row>
    <row r="40" spans="1:30" ht="20.149999999999999" customHeight="1" x14ac:dyDescent="0.35">
      <c r="A40" s="327">
        <f t="shared" si="11"/>
        <v>26</v>
      </c>
      <c r="B40" s="328" t="str">
        <f>IF(RESUMEN!B34="","",RESUMEN!B34)</f>
        <v/>
      </c>
      <c r="C40" s="329" t="str">
        <f>IF(RESUMEN!C34="","",RESUMEN!C34)</f>
        <v/>
      </c>
      <c r="D40" s="328" t="str">
        <f>IF(RESUMEN!D34="","",RESUMEN!D34)</f>
        <v/>
      </c>
      <c r="E40" s="330"/>
      <c r="F40" s="331">
        <f t="shared" si="5"/>
        <v>0</v>
      </c>
      <c r="G40" s="330"/>
      <c r="H40" s="330"/>
      <c r="I40" s="332">
        <f>IF(H40=$R$2,'SS-SMI'!$H$22,IF(H40=$S$2,'SS-SMI'!$I$22,IF(H40=$T$2,'SS-SMI'!$J$22,0)))</f>
        <v>0</v>
      </c>
      <c r="J40" s="332">
        <f t="shared" si="6"/>
        <v>0</v>
      </c>
      <c r="K40" s="332">
        <f t="shared" si="0"/>
        <v>0</v>
      </c>
      <c r="L40" s="333"/>
      <c r="M40" s="333"/>
      <c r="N40" s="333"/>
      <c r="O40" s="332">
        <f t="shared" si="1"/>
        <v>0</v>
      </c>
      <c r="P40" s="332">
        <f t="shared" si="2"/>
        <v>0</v>
      </c>
      <c r="Q40" s="332">
        <f t="shared" si="7"/>
        <v>0</v>
      </c>
      <c r="R40" s="334">
        <f t="shared" si="8"/>
        <v>0</v>
      </c>
      <c r="S40" s="335"/>
      <c r="T40" s="335"/>
      <c r="U40" s="335"/>
      <c r="V40" s="336">
        <f t="shared" si="3"/>
        <v>0</v>
      </c>
      <c r="W40" s="336">
        <f t="shared" si="9"/>
        <v>0</v>
      </c>
      <c r="X40" s="333"/>
      <c r="Y40" s="337">
        <f t="shared" si="10"/>
        <v>0</v>
      </c>
      <c r="Z40" s="338"/>
      <c r="AA40" s="339"/>
      <c r="AB40" s="340"/>
      <c r="AC40" s="339"/>
      <c r="AD40" s="341">
        <f t="shared" si="4"/>
        <v>0</v>
      </c>
    </row>
    <row r="41" spans="1:30" ht="20.149999999999999" customHeight="1" x14ac:dyDescent="0.35">
      <c r="A41" s="327">
        <f t="shared" si="11"/>
        <v>27</v>
      </c>
      <c r="B41" s="328" t="str">
        <f>IF(RESUMEN!B35="","",RESUMEN!B35)</f>
        <v/>
      </c>
      <c r="C41" s="329" t="str">
        <f>IF(RESUMEN!C35="","",RESUMEN!C35)</f>
        <v/>
      </c>
      <c r="D41" s="328" t="str">
        <f>IF(RESUMEN!D35="","",RESUMEN!D35)</f>
        <v/>
      </c>
      <c r="E41" s="330"/>
      <c r="F41" s="331">
        <f t="shared" si="5"/>
        <v>0</v>
      </c>
      <c r="G41" s="330"/>
      <c r="H41" s="330"/>
      <c r="I41" s="332">
        <f>IF(H41=$R$2,'SS-SMI'!$H$22,IF(H41=$S$2,'SS-SMI'!$I$22,IF(H41=$T$2,'SS-SMI'!$J$22,0)))</f>
        <v>0</v>
      </c>
      <c r="J41" s="332">
        <f t="shared" si="6"/>
        <v>0</v>
      </c>
      <c r="K41" s="332">
        <f t="shared" si="0"/>
        <v>0</v>
      </c>
      <c r="L41" s="333"/>
      <c r="M41" s="333"/>
      <c r="N41" s="333"/>
      <c r="O41" s="332">
        <f t="shared" si="1"/>
        <v>0</v>
      </c>
      <c r="P41" s="332">
        <f t="shared" si="2"/>
        <v>0</v>
      </c>
      <c r="Q41" s="332">
        <f t="shared" si="7"/>
        <v>0</v>
      </c>
      <c r="R41" s="334">
        <f t="shared" si="8"/>
        <v>0</v>
      </c>
      <c r="S41" s="335"/>
      <c r="T41" s="335"/>
      <c r="U41" s="335"/>
      <c r="V41" s="336">
        <f t="shared" si="3"/>
        <v>0</v>
      </c>
      <c r="W41" s="336">
        <f t="shared" si="9"/>
        <v>0</v>
      </c>
      <c r="X41" s="333"/>
      <c r="Y41" s="337">
        <f t="shared" si="10"/>
        <v>0</v>
      </c>
      <c r="Z41" s="338"/>
      <c r="AA41" s="339"/>
      <c r="AB41" s="340"/>
      <c r="AC41" s="339"/>
      <c r="AD41" s="341">
        <f t="shared" si="4"/>
        <v>0</v>
      </c>
    </row>
    <row r="42" spans="1:30" ht="20.149999999999999" customHeight="1" x14ac:dyDescent="0.35">
      <c r="A42" s="327">
        <f t="shared" si="11"/>
        <v>28</v>
      </c>
      <c r="B42" s="328" t="str">
        <f>IF(RESUMEN!B36="","",RESUMEN!B36)</f>
        <v/>
      </c>
      <c r="C42" s="329" t="str">
        <f>IF(RESUMEN!C36="","",RESUMEN!C36)</f>
        <v/>
      </c>
      <c r="D42" s="328" t="str">
        <f>IF(RESUMEN!D36="","",RESUMEN!D36)</f>
        <v/>
      </c>
      <c r="E42" s="330"/>
      <c r="F42" s="331">
        <f t="shared" si="5"/>
        <v>0</v>
      </c>
      <c r="G42" s="330"/>
      <c r="H42" s="330"/>
      <c r="I42" s="332">
        <f>IF(H42=$R$2,'SS-SMI'!$H$22,IF(H42=$S$2,'SS-SMI'!$I$22,IF(H42=$T$2,'SS-SMI'!$J$22,0)))</f>
        <v>0</v>
      </c>
      <c r="J42" s="332">
        <f t="shared" si="6"/>
        <v>0</v>
      </c>
      <c r="K42" s="332">
        <f t="shared" si="0"/>
        <v>0</v>
      </c>
      <c r="L42" s="333"/>
      <c r="M42" s="333"/>
      <c r="N42" s="333"/>
      <c r="O42" s="332">
        <f t="shared" si="1"/>
        <v>0</v>
      </c>
      <c r="P42" s="332">
        <f t="shared" si="2"/>
        <v>0</v>
      </c>
      <c r="Q42" s="332">
        <f t="shared" si="7"/>
        <v>0</v>
      </c>
      <c r="R42" s="334">
        <f t="shared" si="8"/>
        <v>0</v>
      </c>
      <c r="S42" s="335"/>
      <c r="T42" s="335"/>
      <c r="U42" s="335"/>
      <c r="V42" s="336">
        <f t="shared" si="3"/>
        <v>0</v>
      </c>
      <c r="W42" s="336">
        <f t="shared" si="9"/>
        <v>0</v>
      </c>
      <c r="X42" s="333"/>
      <c r="Y42" s="337">
        <f t="shared" si="10"/>
        <v>0</v>
      </c>
      <c r="Z42" s="338"/>
      <c r="AA42" s="339"/>
      <c r="AB42" s="340"/>
      <c r="AC42" s="339"/>
      <c r="AD42" s="341">
        <f t="shared" si="4"/>
        <v>0</v>
      </c>
    </row>
    <row r="43" spans="1:30" ht="20.149999999999999" customHeight="1" x14ac:dyDescent="0.35">
      <c r="A43" s="327">
        <f t="shared" si="11"/>
        <v>29</v>
      </c>
      <c r="B43" s="328" t="str">
        <f>IF(RESUMEN!B37="","",RESUMEN!B37)</f>
        <v/>
      </c>
      <c r="C43" s="329" t="str">
        <f>IF(RESUMEN!C37="","",RESUMEN!C37)</f>
        <v/>
      </c>
      <c r="D43" s="328" t="str">
        <f>IF(RESUMEN!D37="","",RESUMEN!D37)</f>
        <v/>
      </c>
      <c r="E43" s="330"/>
      <c r="F43" s="331">
        <f t="shared" si="5"/>
        <v>0</v>
      </c>
      <c r="G43" s="330"/>
      <c r="H43" s="330"/>
      <c r="I43" s="332">
        <f>IF(H43=$R$2,'SS-SMI'!$H$22,IF(H43=$S$2,'SS-SMI'!$I$22,IF(H43=$T$2,'SS-SMI'!$J$22,0)))</f>
        <v>0</v>
      </c>
      <c r="J43" s="332">
        <f t="shared" si="6"/>
        <v>0</v>
      </c>
      <c r="K43" s="332">
        <f t="shared" si="0"/>
        <v>0</v>
      </c>
      <c r="L43" s="333"/>
      <c r="M43" s="333"/>
      <c r="N43" s="333"/>
      <c r="O43" s="332">
        <f t="shared" si="1"/>
        <v>0</v>
      </c>
      <c r="P43" s="332">
        <f t="shared" si="2"/>
        <v>0</v>
      </c>
      <c r="Q43" s="332">
        <f t="shared" si="7"/>
        <v>0</v>
      </c>
      <c r="R43" s="334">
        <f t="shared" si="8"/>
        <v>0</v>
      </c>
      <c r="S43" s="335"/>
      <c r="T43" s="335"/>
      <c r="U43" s="335"/>
      <c r="V43" s="336">
        <f t="shared" si="3"/>
        <v>0</v>
      </c>
      <c r="W43" s="336">
        <f t="shared" si="9"/>
        <v>0</v>
      </c>
      <c r="X43" s="333"/>
      <c r="Y43" s="337">
        <f t="shared" si="10"/>
        <v>0</v>
      </c>
      <c r="Z43" s="338"/>
      <c r="AA43" s="339"/>
      <c r="AB43" s="340"/>
      <c r="AC43" s="339"/>
      <c r="AD43" s="341">
        <f t="shared" si="4"/>
        <v>0</v>
      </c>
    </row>
    <row r="44" spans="1:30" ht="20.149999999999999" customHeight="1" x14ac:dyDescent="0.35">
      <c r="A44" s="327">
        <f t="shared" si="11"/>
        <v>30</v>
      </c>
      <c r="B44" s="328" t="str">
        <f>IF(RESUMEN!B38="","",RESUMEN!B38)</f>
        <v/>
      </c>
      <c r="C44" s="329" t="str">
        <f>IF(RESUMEN!C38="","",RESUMEN!C38)</f>
        <v/>
      </c>
      <c r="D44" s="328" t="str">
        <f>IF(RESUMEN!D38="","",RESUMEN!D38)</f>
        <v/>
      </c>
      <c r="E44" s="330"/>
      <c r="F44" s="331">
        <f t="shared" si="5"/>
        <v>0</v>
      </c>
      <c r="G44" s="330"/>
      <c r="H44" s="330"/>
      <c r="I44" s="332">
        <f>IF(H44=$R$2,'SS-SMI'!$H$22,IF(H44=$S$2,'SS-SMI'!$I$22,IF(H44=$T$2,'SS-SMI'!$J$22,0)))</f>
        <v>0</v>
      </c>
      <c r="J44" s="332">
        <f t="shared" si="6"/>
        <v>0</v>
      </c>
      <c r="K44" s="332">
        <f t="shared" si="0"/>
        <v>0</v>
      </c>
      <c r="L44" s="333"/>
      <c r="M44" s="333"/>
      <c r="N44" s="333"/>
      <c r="O44" s="332">
        <f t="shared" si="1"/>
        <v>0</v>
      </c>
      <c r="P44" s="332">
        <f t="shared" si="2"/>
        <v>0</v>
      </c>
      <c r="Q44" s="332">
        <f t="shared" si="7"/>
        <v>0</v>
      </c>
      <c r="R44" s="334">
        <f t="shared" si="8"/>
        <v>0</v>
      </c>
      <c r="S44" s="335"/>
      <c r="T44" s="335"/>
      <c r="U44" s="335"/>
      <c r="V44" s="336">
        <f t="shared" si="3"/>
        <v>0</v>
      </c>
      <c r="W44" s="336">
        <f t="shared" si="9"/>
        <v>0</v>
      </c>
      <c r="X44" s="333"/>
      <c r="Y44" s="337">
        <f t="shared" si="10"/>
        <v>0</v>
      </c>
      <c r="Z44" s="338"/>
      <c r="AA44" s="339"/>
      <c r="AB44" s="340"/>
      <c r="AC44" s="339"/>
      <c r="AD44" s="341">
        <f t="shared" si="4"/>
        <v>0</v>
      </c>
    </row>
    <row r="45" spans="1:30" ht="20.149999999999999" customHeight="1" x14ac:dyDescent="0.35">
      <c r="A45" s="327">
        <f t="shared" si="11"/>
        <v>31</v>
      </c>
      <c r="B45" s="328" t="str">
        <f>IF(RESUMEN!B39="","",RESUMEN!B39)</f>
        <v/>
      </c>
      <c r="C45" s="329" t="str">
        <f>IF(RESUMEN!C39="","",RESUMEN!C39)</f>
        <v/>
      </c>
      <c r="D45" s="328" t="str">
        <f>IF(RESUMEN!D39="","",RESUMEN!D39)</f>
        <v/>
      </c>
      <c r="E45" s="330"/>
      <c r="F45" s="331">
        <f t="shared" si="5"/>
        <v>0</v>
      </c>
      <c r="G45" s="330"/>
      <c r="H45" s="330"/>
      <c r="I45" s="332">
        <f>IF(H45=$R$2,'SS-SMI'!$H$22,IF(H45=$S$2,'SS-SMI'!$I$22,IF(H45=$T$2,'SS-SMI'!$J$22,0)))</f>
        <v>0</v>
      </c>
      <c r="J45" s="332">
        <f t="shared" si="6"/>
        <v>0</v>
      </c>
      <c r="K45" s="332">
        <f t="shared" si="0"/>
        <v>0</v>
      </c>
      <c r="L45" s="333"/>
      <c r="M45" s="333"/>
      <c r="N45" s="333"/>
      <c r="O45" s="332">
        <f t="shared" si="1"/>
        <v>0</v>
      </c>
      <c r="P45" s="332">
        <f t="shared" si="2"/>
        <v>0</v>
      </c>
      <c r="Q45" s="332">
        <f t="shared" si="7"/>
        <v>0</v>
      </c>
      <c r="R45" s="334">
        <f t="shared" si="8"/>
        <v>0</v>
      </c>
      <c r="S45" s="335"/>
      <c r="T45" s="335"/>
      <c r="U45" s="335"/>
      <c r="V45" s="336">
        <f t="shared" si="3"/>
        <v>0</v>
      </c>
      <c r="W45" s="336">
        <f t="shared" si="9"/>
        <v>0</v>
      </c>
      <c r="X45" s="333"/>
      <c r="Y45" s="337">
        <f t="shared" si="10"/>
        <v>0</v>
      </c>
      <c r="Z45" s="338"/>
      <c r="AA45" s="339"/>
      <c r="AB45" s="340"/>
      <c r="AC45" s="339"/>
      <c r="AD45" s="341">
        <f t="shared" si="4"/>
        <v>0</v>
      </c>
    </row>
    <row r="46" spans="1:30" ht="20.149999999999999" customHeight="1" x14ac:dyDescent="0.35">
      <c r="A46" s="327">
        <f t="shared" si="11"/>
        <v>32</v>
      </c>
      <c r="B46" s="328" t="str">
        <f>IF(RESUMEN!B40="","",RESUMEN!B40)</f>
        <v/>
      </c>
      <c r="C46" s="329" t="str">
        <f>IF(RESUMEN!C40="","",RESUMEN!C40)</f>
        <v/>
      </c>
      <c r="D46" s="328" t="str">
        <f>IF(RESUMEN!D40="","",RESUMEN!D40)</f>
        <v/>
      </c>
      <c r="E46" s="330"/>
      <c r="F46" s="331">
        <f t="shared" si="5"/>
        <v>0</v>
      </c>
      <c r="G46" s="330"/>
      <c r="H46" s="330"/>
      <c r="I46" s="332">
        <f>IF(H46=$R$2,'SS-SMI'!$H$22,IF(H46=$S$2,'SS-SMI'!$I$22,IF(H46=$T$2,'SS-SMI'!$J$22,0)))</f>
        <v>0</v>
      </c>
      <c r="J46" s="332">
        <f t="shared" si="6"/>
        <v>0</v>
      </c>
      <c r="K46" s="332">
        <f t="shared" si="0"/>
        <v>0</v>
      </c>
      <c r="L46" s="333"/>
      <c r="M46" s="333"/>
      <c r="N46" s="333"/>
      <c r="O46" s="332">
        <f t="shared" si="1"/>
        <v>0</v>
      </c>
      <c r="P46" s="332">
        <f t="shared" si="2"/>
        <v>0</v>
      </c>
      <c r="Q46" s="332">
        <f t="shared" si="7"/>
        <v>0</v>
      </c>
      <c r="R46" s="334">
        <f t="shared" si="8"/>
        <v>0</v>
      </c>
      <c r="S46" s="335"/>
      <c r="T46" s="335"/>
      <c r="U46" s="335"/>
      <c r="V46" s="336">
        <f t="shared" si="3"/>
        <v>0</v>
      </c>
      <c r="W46" s="336">
        <f t="shared" si="9"/>
        <v>0</v>
      </c>
      <c r="X46" s="333"/>
      <c r="Y46" s="337">
        <f t="shared" si="10"/>
        <v>0</v>
      </c>
      <c r="Z46" s="338"/>
      <c r="AA46" s="339"/>
      <c r="AB46" s="340"/>
      <c r="AC46" s="339"/>
      <c r="AD46" s="341">
        <f t="shared" si="4"/>
        <v>0</v>
      </c>
    </row>
    <row r="47" spans="1:30" ht="20.149999999999999" customHeight="1" x14ac:dyDescent="0.35">
      <c r="A47" s="327">
        <f t="shared" si="11"/>
        <v>33</v>
      </c>
      <c r="B47" s="328" t="str">
        <f>IF(RESUMEN!B41="","",RESUMEN!B41)</f>
        <v/>
      </c>
      <c r="C47" s="329" t="str">
        <f>IF(RESUMEN!C41="","",RESUMEN!C41)</f>
        <v/>
      </c>
      <c r="D47" s="328" t="str">
        <f>IF(RESUMEN!D41="","",RESUMEN!D41)</f>
        <v/>
      </c>
      <c r="E47" s="330"/>
      <c r="F47" s="331">
        <f t="shared" si="5"/>
        <v>0</v>
      </c>
      <c r="G47" s="330"/>
      <c r="H47" s="330"/>
      <c r="I47" s="332">
        <f>IF(H47=$R$2,'SS-SMI'!$H$22,IF(H47=$S$2,'SS-SMI'!$I$22,IF(H47=$T$2,'SS-SMI'!$J$22,0)))</f>
        <v>0</v>
      </c>
      <c r="J47" s="332">
        <f t="shared" si="6"/>
        <v>0</v>
      </c>
      <c r="K47" s="332">
        <f t="shared" si="0"/>
        <v>0</v>
      </c>
      <c r="L47" s="333"/>
      <c r="M47" s="333"/>
      <c r="N47" s="333"/>
      <c r="O47" s="332">
        <f t="shared" ref="O47:O83" si="12">SUM(L47)</f>
        <v>0</v>
      </c>
      <c r="P47" s="332">
        <f t="shared" ref="P47:P83" si="13">SUM(O47-N47)</f>
        <v>0</v>
      </c>
      <c r="Q47" s="332">
        <f t="shared" si="7"/>
        <v>0</v>
      </c>
      <c r="R47" s="334">
        <f t="shared" si="8"/>
        <v>0</v>
      </c>
      <c r="S47" s="335"/>
      <c r="T47" s="335"/>
      <c r="U47" s="335"/>
      <c r="V47" s="336">
        <f t="shared" si="3"/>
        <v>0</v>
      </c>
      <c r="W47" s="336">
        <f t="shared" si="9"/>
        <v>0</v>
      </c>
      <c r="X47" s="333"/>
      <c r="Y47" s="337">
        <f t="shared" si="10"/>
        <v>0</v>
      </c>
      <c r="Z47" s="338"/>
      <c r="AA47" s="339"/>
      <c r="AB47" s="340"/>
      <c r="AC47" s="339"/>
      <c r="AD47" s="341">
        <f t="shared" ref="AD47:AD83" si="14">IF((Y47&gt;V47),0,(V47-Y47))</f>
        <v>0</v>
      </c>
    </row>
    <row r="48" spans="1:30" ht="20.149999999999999" customHeight="1" x14ac:dyDescent="0.35">
      <c r="A48" s="327">
        <f t="shared" si="11"/>
        <v>34</v>
      </c>
      <c r="B48" s="328" t="str">
        <f>IF(RESUMEN!B42="","",RESUMEN!B42)</f>
        <v/>
      </c>
      <c r="C48" s="329" t="str">
        <f>IF(RESUMEN!C42="","",RESUMEN!C42)</f>
        <v/>
      </c>
      <c r="D48" s="328" t="str">
        <f>IF(RESUMEN!D42="","",RESUMEN!D42)</f>
        <v/>
      </c>
      <c r="E48" s="330"/>
      <c r="F48" s="331">
        <f t="shared" si="5"/>
        <v>0</v>
      </c>
      <c r="G48" s="330"/>
      <c r="H48" s="330"/>
      <c r="I48" s="332">
        <f>IF(H48=$R$2,'SS-SMI'!$H$22,IF(H48=$S$2,'SS-SMI'!$I$22,IF(H48=$T$2,'SS-SMI'!$J$22,0)))</f>
        <v>0</v>
      </c>
      <c r="J48" s="332">
        <f t="shared" si="6"/>
        <v>0</v>
      </c>
      <c r="K48" s="332">
        <f t="shared" si="0"/>
        <v>0</v>
      </c>
      <c r="L48" s="333"/>
      <c r="M48" s="333"/>
      <c r="N48" s="333"/>
      <c r="O48" s="332">
        <f t="shared" si="12"/>
        <v>0</v>
      </c>
      <c r="P48" s="332">
        <f t="shared" si="13"/>
        <v>0</v>
      </c>
      <c r="Q48" s="332">
        <f t="shared" si="7"/>
        <v>0</v>
      </c>
      <c r="R48" s="334">
        <f t="shared" si="8"/>
        <v>0</v>
      </c>
      <c r="S48" s="335"/>
      <c r="T48" s="335"/>
      <c r="U48" s="335"/>
      <c r="V48" s="336">
        <f t="shared" si="3"/>
        <v>0</v>
      </c>
      <c r="W48" s="336">
        <f t="shared" si="9"/>
        <v>0</v>
      </c>
      <c r="X48" s="333"/>
      <c r="Y48" s="337">
        <f t="shared" si="10"/>
        <v>0</v>
      </c>
      <c r="Z48" s="338"/>
      <c r="AA48" s="339"/>
      <c r="AB48" s="340"/>
      <c r="AC48" s="339"/>
      <c r="AD48" s="341">
        <f t="shared" si="14"/>
        <v>0</v>
      </c>
    </row>
    <row r="49" spans="1:30" ht="20.149999999999999" customHeight="1" x14ac:dyDescent="0.35">
      <c r="A49" s="327">
        <f t="shared" si="11"/>
        <v>35</v>
      </c>
      <c r="B49" s="328" t="str">
        <f>IF(RESUMEN!B43="","",RESUMEN!B43)</f>
        <v/>
      </c>
      <c r="C49" s="329" t="str">
        <f>IF(RESUMEN!C43="","",RESUMEN!C43)</f>
        <v/>
      </c>
      <c r="D49" s="328" t="str">
        <f>IF(RESUMEN!D43="","",RESUMEN!D43)</f>
        <v/>
      </c>
      <c r="E49" s="330"/>
      <c r="F49" s="331">
        <f t="shared" si="5"/>
        <v>0</v>
      </c>
      <c r="G49" s="330"/>
      <c r="H49" s="330"/>
      <c r="I49" s="332">
        <f>IF(H49=$R$2,'SS-SMI'!$H$22,IF(H49=$S$2,'SS-SMI'!$I$22,IF(H49=$T$2,'SS-SMI'!$J$22,0)))</f>
        <v>0</v>
      </c>
      <c r="J49" s="332">
        <f t="shared" si="6"/>
        <v>0</v>
      </c>
      <c r="K49" s="332">
        <f t="shared" si="0"/>
        <v>0</v>
      </c>
      <c r="L49" s="333"/>
      <c r="M49" s="333"/>
      <c r="N49" s="333"/>
      <c r="O49" s="332">
        <f t="shared" si="12"/>
        <v>0</v>
      </c>
      <c r="P49" s="332">
        <f t="shared" si="13"/>
        <v>0</v>
      </c>
      <c r="Q49" s="332">
        <f t="shared" si="7"/>
        <v>0</v>
      </c>
      <c r="R49" s="334">
        <f t="shared" si="8"/>
        <v>0</v>
      </c>
      <c r="S49" s="335"/>
      <c r="T49" s="335"/>
      <c r="U49" s="335"/>
      <c r="V49" s="336">
        <f t="shared" si="3"/>
        <v>0</v>
      </c>
      <c r="W49" s="336">
        <f t="shared" si="9"/>
        <v>0</v>
      </c>
      <c r="X49" s="333"/>
      <c r="Y49" s="337">
        <f t="shared" si="10"/>
        <v>0</v>
      </c>
      <c r="Z49" s="338"/>
      <c r="AA49" s="339"/>
      <c r="AB49" s="340"/>
      <c r="AC49" s="339"/>
      <c r="AD49" s="341">
        <f t="shared" si="14"/>
        <v>0</v>
      </c>
    </row>
    <row r="50" spans="1:30" ht="20.149999999999999" customHeight="1" x14ac:dyDescent="0.35">
      <c r="A50" s="327">
        <f t="shared" si="11"/>
        <v>36</v>
      </c>
      <c r="B50" s="328" t="str">
        <f>IF(RESUMEN!B44="","",RESUMEN!B44)</f>
        <v/>
      </c>
      <c r="C50" s="329" t="str">
        <f>IF(RESUMEN!C44="","",RESUMEN!C44)</f>
        <v/>
      </c>
      <c r="D50" s="328" t="str">
        <f>IF(RESUMEN!D44="","",RESUMEN!D44)</f>
        <v/>
      </c>
      <c r="E50" s="330"/>
      <c r="F50" s="331">
        <f t="shared" si="5"/>
        <v>0</v>
      </c>
      <c r="G50" s="330"/>
      <c r="H50" s="330"/>
      <c r="I50" s="332">
        <f>IF(H50=$R$2,'SS-SMI'!$H$22,IF(H50=$S$2,'SS-SMI'!$I$22,IF(H50=$T$2,'SS-SMI'!$J$22,0)))</f>
        <v>0</v>
      </c>
      <c r="J50" s="332">
        <f t="shared" si="6"/>
        <v>0</v>
      </c>
      <c r="K50" s="332">
        <f t="shared" si="0"/>
        <v>0</v>
      </c>
      <c r="L50" s="333"/>
      <c r="M50" s="333"/>
      <c r="N50" s="333"/>
      <c r="O50" s="332">
        <f t="shared" si="12"/>
        <v>0</v>
      </c>
      <c r="P50" s="332">
        <f t="shared" si="13"/>
        <v>0</v>
      </c>
      <c r="Q50" s="332">
        <f t="shared" si="7"/>
        <v>0</v>
      </c>
      <c r="R50" s="334">
        <f t="shared" si="8"/>
        <v>0</v>
      </c>
      <c r="S50" s="335"/>
      <c r="T50" s="335"/>
      <c r="U50" s="335"/>
      <c r="V50" s="336">
        <f t="shared" si="3"/>
        <v>0</v>
      </c>
      <c r="W50" s="336">
        <f t="shared" si="9"/>
        <v>0</v>
      </c>
      <c r="X50" s="333"/>
      <c r="Y50" s="337">
        <f t="shared" si="10"/>
        <v>0</v>
      </c>
      <c r="Z50" s="338"/>
      <c r="AA50" s="339"/>
      <c r="AB50" s="340"/>
      <c r="AC50" s="339"/>
      <c r="AD50" s="341">
        <f t="shared" si="14"/>
        <v>0</v>
      </c>
    </row>
    <row r="51" spans="1:30" ht="20.149999999999999" customHeight="1" x14ac:dyDescent="0.35">
      <c r="A51" s="327">
        <f t="shared" si="11"/>
        <v>37</v>
      </c>
      <c r="B51" s="328" t="str">
        <f>IF(RESUMEN!B45="","",RESUMEN!B45)</f>
        <v/>
      </c>
      <c r="C51" s="329" t="str">
        <f>IF(RESUMEN!C45="","",RESUMEN!C45)</f>
        <v/>
      </c>
      <c r="D51" s="328" t="str">
        <f>IF(RESUMEN!D45="","",RESUMEN!D45)</f>
        <v/>
      </c>
      <c r="E51" s="330"/>
      <c r="F51" s="331">
        <f t="shared" si="5"/>
        <v>0</v>
      </c>
      <c r="G51" s="330"/>
      <c r="H51" s="330"/>
      <c r="I51" s="332">
        <f>IF(H51=$R$2,'SS-SMI'!$H$22,IF(H51=$S$2,'SS-SMI'!$I$22,IF(H51=$T$2,'SS-SMI'!$J$22,0)))</f>
        <v>0</v>
      </c>
      <c r="J51" s="332">
        <f t="shared" si="6"/>
        <v>0</v>
      </c>
      <c r="K51" s="332">
        <f t="shared" si="0"/>
        <v>0</v>
      </c>
      <c r="L51" s="333"/>
      <c r="M51" s="333"/>
      <c r="N51" s="333"/>
      <c r="O51" s="332">
        <f t="shared" si="12"/>
        <v>0</v>
      </c>
      <c r="P51" s="332">
        <f t="shared" si="13"/>
        <v>0</v>
      </c>
      <c r="Q51" s="332">
        <f t="shared" si="7"/>
        <v>0</v>
      </c>
      <c r="R51" s="334">
        <f t="shared" si="8"/>
        <v>0</v>
      </c>
      <c r="S51" s="335"/>
      <c r="T51" s="335"/>
      <c r="U51" s="335"/>
      <c r="V51" s="336">
        <f t="shared" si="3"/>
        <v>0</v>
      </c>
      <c r="W51" s="336">
        <f t="shared" si="9"/>
        <v>0</v>
      </c>
      <c r="X51" s="333"/>
      <c r="Y51" s="337">
        <f t="shared" si="10"/>
        <v>0</v>
      </c>
      <c r="Z51" s="338"/>
      <c r="AA51" s="339"/>
      <c r="AB51" s="340"/>
      <c r="AC51" s="339"/>
      <c r="AD51" s="341">
        <f t="shared" si="14"/>
        <v>0</v>
      </c>
    </row>
    <row r="52" spans="1:30" ht="20.149999999999999" customHeight="1" x14ac:dyDescent="0.35">
      <c r="A52" s="327">
        <f t="shared" si="11"/>
        <v>38</v>
      </c>
      <c r="B52" s="328" t="str">
        <f>IF(RESUMEN!B46="","",RESUMEN!B46)</f>
        <v/>
      </c>
      <c r="C52" s="329" t="str">
        <f>IF(RESUMEN!C46="","",RESUMEN!C46)</f>
        <v/>
      </c>
      <c r="D52" s="328" t="str">
        <f>IF(RESUMEN!D46="","",RESUMEN!D46)</f>
        <v/>
      </c>
      <c r="E52" s="330"/>
      <c r="F52" s="331">
        <f t="shared" si="5"/>
        <v>0</v>
      </c>
      <c r="G52" s="330"/>
      <c r="H52" s="330"/>
      <c r="I52" s="332">
        <f>IF(H52=$R$2,'SS-SMI'!$H$22,IF(H52=$S$2,'SS-SMI'!$I$22,IF(H52=$T$2,'SS-SMI'!$J$22,0)))</f>
        <v>0</v>
      </c>
      <c r="J52" s="332">
        <f t="shared" si="6"/>
        <v>0</v>
      </c>
      <c r="K52" s="332">
        <f t="shared" si="0"/>
        <v>0</v>
      </c>
      <c r="L52" s="333"/>
      <c r="M52" s="333"/>
      <c r="N52" s="333"/>
      <c r="O52" s="332">
        <f t="shared" si="12"/>
        <v>0</v>
      </c>
      <c r="P52" s="332">
        <f t="shared" si="13"/>
        <v>0</v>
      </c>
      <c r="Q52" s="332">
        <f t="shared" si="7"/>
        <v>0</v>
      </c>
      <c r="R52" s="334">
        <f t="shared" si="8"/>
        <v>0</v>
      </c>
      <c r="S52" s="335"/>
      <c r="T52" s="335"/>
      <c r="U52" s="335"/>
      <c r="V52" s="336">
        <f t="shared" si="3"/>
        <v>0</v>
      </c>
      <c r="W52" s="336">
        <f t="shared" si="9"/>
        <v>0</v>
      </c>
      <c r="X52" s="333"/>
      <c r="Y52" s="337">
        <f t="shared" si="10"/>
        <v>0</v>
      </c>
      <c r="Z52" s="338"/>
      <c r="AA52" s="339"/>
      <c r="AB52" s="340"/>
      <c r="AC52" s="339"/>
      <c r="AD52" s="341">
        <f t="shared" si="14"/>
        <v>0</v>
      </c>
    </row>
    <row r="53" spans="1:30" ht="20.149999999999999" customHeight="1" x14ac:dyDescent="0.35">
      <c r="A53" s="327">
        <f t="shared" si="11"/>
        <v>39</v>
      </c>
      <c r="B53" s="328" t="str">
        <f>IF(RESUMEN!B47="","",RESUMEN!B47)</f>
        <v/>
      </c>
      <c r="C53" s="329" t="str">
        <f>IF(RESUMEN!C47="","",RESUMEN!C47)</f>
        <v/>
      </c>
      <c r="D53" s="328" t="str">
        <f>IF(RESUMEN!D47="","",RESUMEN!D47)</f>
        <v/>
      </c>
      <c r="E53" s="330"/>
      <c r="F53" s="331">
        <f t="shared" si="5"/>
        <v>0</v>
      </c>
      <c r="G53" s="330"/>
      <c r="H53" s="330"/>
      <c r="I53" s="332">
        <f>IF(H53=$R$2,'SS-SMI'!$H$22,IF(H53=$S$2,'SS-SMI'!$I$22,IF(H53=$T$2,'SS-SMI'!$J$22,0)))</f>
        <v>0</v>
      </c>
      <c r="J53" s="332">
        <f t="shared" si="6"/>
        <v>0</v>
      </c>
      <c r="K53" s="332">
        <f t="shared" si="0"/>
        <v>0</v>
      </c>
      <c r="L53" s="333"/>
      <c r="M53" s="333"/>
      <c r="N53" s="333"/>
      <c r="O53" s="332">
        <f t="shared" si="12"/>
        <v>0</v>
      </c>
      <c r="P53" s="332">
        <f t="shared" si="13"/>
        <v>0</v>
      </c>
      <c r="Q53" s="332">
        <f t="shared" si="7"/>
        <v>0</v>
      </c>
      <c r="R53" s="334">
        <f t="shared" si="8"/>
        <v>0</v>
      </c>
      <c r="S53" s="335"/>
      <c r="T53" s="335"/>
      <c r="U53" s="335"/>
      <c r="V53" s="336">
        <f t="shared" si="3"/>
        <v>0</v>
      </c>
      <c r="W53" s="336">
        <f t="shared" si="9"/>
        <v>0</v>
      </c>
      <c r="X53" s="333"/>
      <c r="Y53" s="337">
        <f t="shared" si="10"/>
        <v>0</v>
      </c>
      <c r="Z53" s="338"/>
      <c r="AA53" s="339"/>
      <c r="AB53" s="340"/>
      <c r="AC53" s="339"/>
      <c r="AD53" s="341">
        <f t="shared" si="14"/>
        <v>0</v>
      </c>
    </row>
    <row r="54" spans="1:30" ht="20.149999999999999" customHeight="1" x14ac:dyDescent="0.35">
      <c r="A54" s="327">
        <f t="shared" si="11"/>
        <v>40</v>
      </c>
      <c r="B54" s="328" t="str">
        <f>IF(RESUMEN!B48="","",RESUMEN!B48)</f>
        <v/>
      </c>
      <c r="C54" s="329" t="str">
        <f>IF(RESUMEN!C48="","",RESUMEN!C48)</f>
        <v/>
      </c>
      <c r="D54" s="328" t="str">
        <f>IF(RESUMEN!D48="","",RESUMEN!D48)</f>
        <v/>
      </c>
      <c r="E54" s="330"/>
      <c r="F54" s="331">
        <f t="shared" si="5"/>
        <v>0</v>
      </c>
      <c r="G54" s="330"/>
      <c r="H54" s="330"/>
      <c r="I54" s="332">
        <f>IF(H54=$R$2,'SS-SMI'!$H$22,IF(H54=$S$2,'SS-SMI'!$I$22,IF(H54=$T$2,'SS-SMI'!$J$22,0)))</f>
        <v>0</v>
      </c>
      <c r="J54" s="332">
        <f t="shared" si="6"/>
        <v>0</v>
      </c>
      <c r="K54" s="332">
        <f t="shared" si="0"/>
        <v>0</v>
      </c>
      <c r="L54" s="333"/>
      <c r="M54" s="333"/>
      <c r="N54" s="333"/>
      <c r="O54" s="332">
        <f t="shared" si="12"/>
        <v>0</v>
      </c>
      <c r="P54" s="332">
        <f t="shared" si="13"/>
        <v>0</v>
      </c>
      <c r="Q54" s="332">
        <f t="shared" si="7"/>
        <v>0</v>
      </c>
      <c r="R54" s="334">
        <f t="shared" si="8"/>
        <v>0</v>
      </c>
      <c r="S54" s="335"/>
      <c r="T54" s="335"/>
      <c r="U54" s="335"/>
      <c r="V54" s="336">
        <f t="shared" si="3"/>
        <v>0</v>
      </c>
      <c r="W54" s="336">
        <f t="shared" si="9"/>
        <v>0</v>
      </c>
      <c r="X54" s="333"/>
      <c r="Y54" s="337">
        <f t="shared" si="10"/>
        <v>0</v>
      </c>
      <c r="Z54" s="338"/>
      <c r="AA54" s="339"/>
      <c r="AB54" s="340"/>
      <c r="AC54" s="339"/>
      <c r="AD54" s="341">
        <f t="shared" si="14"/>
        <v>0</v>
      </c>
    </row>
    <row r="55" spans="1:30" ht="20.149999999999999" customHeight="1" x14ac:dyDescent="0.35">
      <c r="A55" s="327">
        <f t="shared" si="11"/>
        <v>41</v>
      </c>
      <c r="B55" s="328" t="str">
        <f>IF(RESUMEN!B49="","",RESUMEN!B49)</f>
        <v/>
      </c>
      <c r="C55" s="329" t="str">
        <f>IF(RESUMEN!C49="","",RESUMEN!C49)</f>
        <v/>
      </c>
      <c r="D55" s="328" t="str">
        <f>IF(RESUMEN!D49="","",RESUMEN!D49)</f>
        <v/>
      </c>
      <c r="E55" s="330"/>
      <c r="F55" s="331">
        <f t="shared" ref="F55:F82" si="15">IF(G55&gt;E55, "error",E55-G55)</f>
        <v>0</v>
      </c>
      <c r="G55" s="330"/>
      <c r="H55" s="330"/>
      <c r="I55" s="332">
        <f>IF(H55=$R$2,'SS-SMI'!$H$22,IF(H55=$S$2,'SS-SMI'!$I$22,IF(H55=$T$2,'SS-SMI'!$J$22,0)))</f>
        <v>0</v>
      </c>
      <c r="J55" s="332">
        <f t="shared" ref="J55:J82" si="16">SUM(I55*E55)</f>
        <v>0</v>
      </c>
      <c r="K55" s="332">
        <f t="shared" ref="K55:K82" si="17">SUM(J55*14/12)</f>
        <v>0</v>
      </c>
      <c r="L55" s="333"/>
      <c r="M55" s="333"/>
      <c r="N55" s="333"/>
      <c r="O55" s="332">
        <f t="shared" ref="O55:O82" si="18">SUM(L55)</f>
        <v>0</v>
      </c>
      <c r="P55" s="332">
        <f t="shared" ref="P55:P82" si="19">SUM(O55-N55)</f>
        <v>0</v>
      </c>
      <c r="Q55" s="332">
        <f t="shared" ref="Q55:Q82" si="20">IF(E55="",0,IF(H55=$R$2,$R$10*F55/E55,IF(H55=$S$2,$S$10*F55/E55,IF(H55=$T$2,$T$10*F55/E55,0))))</f>
        <v>0</v>
      </c>
      <c r="R55" s="334">
        <f t="shared" ref="R55:R82" si="21">IF(E55="",0,IF(H55=$R$2,$R$10*G55/E55,IF(H55=$S$2,$S$10*G55/E55,IF(H55=$T$2,$T$10*G55/E55,0))))</f>
        <v>0</v>
      </c>
      <c r="S55" s="335"/>
      <c r="T55" s="335"/>
      <c r="U55" s="335"/>
      <c r="V55" s="336">
        <f t="shared" ref="V55:V82" si="22">SUM(O55+Q55+R55-S55-T55)</f>
        <v>0</v>
      </c>
      <c r="W55" s="336">
        <f t="shared" ref="W55:W82" si="23">P55+Q55+R55-S55-T55</f>
        <v>0</v>
      </c>
      <c r="X55" s="333"/>
      <c r="Y55" s="337">
        <f t="shared" ref="Y55:Y82" si="24">IF(X55&lt;&gt;0,SUM((P55-S55-T55+R55+Q55)+X55),W55)</f>
        <v>0</v>
      </c>
      <c r="Z55" s="338"/>
      <c r="AA55" s="339"/>
      <c r="AB55" s="340"/>
      <c r="AC55" s="339"/>
      <c r="AD55" s="341">
        <f t="shared" ref="AD55:AD82" si="25">IF((Y55&gt;V55),0,(V55-Y55))</f>
        <v>0</v>
      </c>
    </row>
    <row r="56" spans="1:30" ht="20.149999999999999" customHeight="1" x14ac:dyDescent="0.35">
      <c r="A56" s="327">
        <f t="shared" si="11"/>
        <v>42</v>
      </c>
      <c r="B56" s="328" t="str">
        <f>IF(RESUMEN!B50="","",RESUMEN!B50)</f>
        <v/>
      </c>
      <c r="C56" s="329" t="str">
        <f>IF(RESUMEN!C50="","",RESUMEN!C50)</f>
        <v/>
      </c>
      <c r="D56" s="328" t="str">
        <f>IF(RESUMEN!D50="","",RESUMEN!D50)</f>
        <v/>
      </c>
      <c r="E56" s="330"/>
      <c r="F56" s="331">
        <f t="shared" si="15"/>
        <v>0</v>
      </c>
      <c r="G56" s="330"/>
      <c r="H56" s="330"/>
      <c r="I56" s="332">
        <f>IF(H56=$R$2,'SS-SMI'!$H$22,IF(H56=$S$2,'SS-SMI'!$I$22,IF(H56=$T$2,'SS-SMI'!$J$22,0)))</f>
        <v>0</v>
      </c>
      <c r="J56" s="332">
        <f t="shared" si="16"/>
        <v>0</v>
      </c>
      <c r="K56" s="332">
        <f t="shared" si="17"/>
        <v>0</v>
      </c>
      <c r="L56" s="333"/>
      <c r="M56" s="333"/>
      <c r="N56" s="333"/>
      <c r="O56" s="332">
        <f t="shared" si="18"/>
        <v>0</v>
      </c>
      <c r="P56" s="332">
        <f t="shared" si="19"/>
        <v>0</v>
      </c>
      <c r="Q56" s="332">
        <f t="shared" si="20"/>
        <v>0</v>
      </c>
      <c r="R56" s="334">
        <f t="shared" si="21"/>
        <v>0</v>
      </c>
      <c r="S56" s="335"/>
      <c r="T56" s="335"/>
      <c r="U56" s="335"/>
      <c r="V56" s="336">
        <f t="shared" si="22"/>
        <v>0</v>
      </c>
      <c r="W56" s="336">
        <f t="shared" si="23"/>
        <v>0</v>
      </c>
      <c r="X56" s="333"/>
      <c r="Y56" s="337">
        <f t="shared" si="24"/>
        <v>0</v>
      </c>
      <c r="Z56" s="338"/>
      <c r="AA56" s="339"/>
      <c r="AB56" s="340"/>
      <c r="AC56" s="339"/>
      <c r="AD56" s="341">
        <f t="shared" si="25"/>
        <v>0</v>
      </c>
    </row>
    <row r="57" spans="1:30" ht="20.149999999999999" customHeight="1" x14ac:dyDescent="0.35">
      <c r="A57" s="327">
        <f t="shared" si="11"/>
        <v>43</v>
      </c>
      <c r="B57" s="328" t="str">
        <f>IF(RESUMEN!B51="","",RESUMEN!B51)</f>
        <v/>
      </c>
      <c r="C57" s="329" t="str">
        <f>IF(RESUMEN!C51="","",RESUMEN!C51)</f>
        <v/>
      </c>
      <c r="D57" s="328" t="str">
        <f>IF(RESUMEN!D51="","",RESUMEN!D51)</f>
        <v/>
      </c>
      <c r="E57" s="330"/>
      <c r="F57" s="331">
        <f t="shared" si="15"/>
        <v>0</v>
      </c>
      <c r="G57" s="330"/>
      <c r="H57" s="330"/>
      <c r="I57" s="332">
        <f>IF(H57=$R$2,'SS-SMI'!$H$22,IF(H57=$S$2,'SS-SMI'!$I$22,IF(H57=$T$2,'SS-SMI'!$J$22,0)))</f>
        <v>0</v>
      </c>
      <c r="J57" s="332">
        <f t="shared" si="16"/>
        <v>0</v>
      </c>
      <c r="K57" s="332">
        <f t="shared" si="17"/>
        <v>0</v>
      </c>
      <c r="L57" s="333"/>
      <c r="M57" s="333"/>
      <c r="N57" s="333"/>
      <c r="O57" s="332">
        <f t="shared" si="18"/>
        <v>0</v>
      </c>
      <c r="P57" s="332">
        <f t="shared" si="19"/>
        <v>0</v>
      </c>
      <c r="Q57" s="332">
        <f t="shared" si="20"/>
        <v>0</v>
      </c>
      <c r="R57" s="334">
        <f t="shared" si="21"/>
        <v>0</v>
      </c>
      <c r="S57" s="335"/>
      <c r="T57" s="335"/>
      <c r="U57" s="335"/>
      <c r="V57" s="336">
        <f t="shared" si="22"/>
        <v>0</v>
      </c>
      <c r="W57" s="336">
        <f t="shared" si="23"/>
        <v>0</v>
      </c>
      <c r="X57" s="333"/>
      <c r="Y57" s="337">
        <f t="shared" si="24"/>
        <v>0</v>
      </c>
      <c r="Z57" s="338"/>
      <c r="AA57" s="339"/>
      <c r="AB57" s="340"/>
      <c r="AC57" s="339"/>
      <c r="AD57" s="341">
        <f t="shared" si="25"/>
        <v>0</v>
      </c>
    </row>
    <row r="58" spans="1:30" ht="20.149999999999999" customHeight="1" x14ac:dyDescent="0.35">
      <c r="A58" s="327">
        <f t="shared" si="11"/>
        <v>44</v>
      </c>
      <c r="B58" s="328" t="str">
        <f>IF(RESUMEN!B52="","",RESUMEN!B52)</f>
        <v/>
      </c>
      <c r="C58" s="329" t="str">
        <f>IF(RESUMEN!C52="","",RESUMEN!C52)</f>
        <v/>
      </c>
      <c r="D58" s="328" t="str">
        <f>IF(RESUMEN!D52="","",RESUMEN!D52)</f>
        <v/>
      </c>
      <c r="E58" s="330"/>
      <c r="F58" s="331">
        <f t="shared" si="15"/>
        <v>0</v>
      </c>
      <c r="G58" s="330"/>
      <c r="H58" s="330"/>
      <c r="I58" s="332">
        <f>IF(H58=$R$2,'SS-SMI'!$H$22,IF(H58=$S$2,'SS-SMI'!$I$22,IF(H58=$T$2,'SS-SMI'!$J$22,0)))</f>
        <v>0</v>
      </c>
      <c r="J58" s="332">
        <f t="shared" si="16"/>
        <v>0</v>
      </c>
      <c r="K58" s="332">
        <f t="shared" si="17"/>
        <v>0</v>
      </c>
      <c r="L58" s="333"/>
      <c r="M58" s="333"/>
      <c r="N58" s="333"/>
      <c r="O58" s="332">
        <f t="shared" si="18"/>
        <v>0</v>
      </c>
      <c r="P58" s="332">
        <f t="shared" si="19"/>
        <v>0</v>
      </c>
      <c r="Q58" s="332">
        <f t="shared" si="20"/>
        <v>0</v>
      </c>
      <c r="R58" s="334">
        <f t="shared" si="21"/>
        <v>0</v>
      </c>
      <c r="S58" s="335"/>
      <c r="T58" s="335"/>
      <c r="U58" s="335"/>
      <c r="V58" s="336">
        <f t="shared" si="22"/>
        <v>0</v>
      </c>
      <c r="W58" s="336">
        <f t="shared" si="23"/>
        <v>0</v>
      </c>
      <c r="X58" s="333"/>
      <c r="Y58" s="337">
        <f t="shared" si="24"/>
        <v>0</v>
      </c>
      <c r="Z58" s="338"/>
      <c r="AA58" s="339"/>
      <c r="AB58" s="340"/>
      <c r="AC58" s="339"/>
      <c r="AD58" s="341">
        <f t="shared" si="25"/>
        <v>0</v>
      </c>
    </row>
    <row r="59" spans="1:30" ht="20.149999999999999" customHeight="1" x14ac:dyDescent="0.35">
      <c r="A59" s="327">
        <f t="shared" si="11"/>
        <v>45</v>
      </c>
      <c r="B59" s="328" t="str">
        <f>IF(RESUMEN!B53="","",RESUMEN!B53)</f>
        <v/>
      </c>
      <c r="C59" s="329" t="str">
        <f>IF(RESUMEN!C53="","",RESUMEN!C53)</f>
        <v/>
      </c>
      <c r="D59" s="328" t="str">
        <f>IF(RESUMEN!D53="","",RESUMEN!D53)</f>
        <v/>
      </c>
      <c r="E59" s="330"/>
      <c r="F59" s="331">
        <f t="shared" si="15"/>
        <v>0</v>
      </c>
      <c r="G59" s="330"/>
      <c r="H59" s="330"/>
      <c r="I59" s="332">
        <f>IF(H59=$R$2,'SS-SMI'!$H$22,IF(H59=$S$2,'SS-SMI'!$I$22,IF(H59=$T$2,'SS-SMI'!$J$22,0)))</f>
        <v>0</v>
      </c>
      <c r="J59" s="332">
        <f t="shared" si="16"/>
        <v>0</v>
      </c>
      <c r="K59" s="332">
        <f t="shared" si="17"/>
        <v>0</v>
      </c>
      <c r="L59" s="333"/>
      <c r="M59" s="333"/>
      <c r="N59" s="333"/>
      <c r="O59" s="332">
        <f t="shared" si="18"/>
        <v>0</v>
      </c>
      <c r="P59" s="332">
        <f t="shared" si="19"/>
        <v>0</v>
      </c>
      <c r="Q59" s="332">
        <f t="shared" si="20"/>
        <v>0</v>
      </c>
      <c r="R59" s="334">
        <f t="shared" si="21"/>
        <v>0</v>
      </c>
      <c r="S59" s="335"/>
      <c r="T59" s="335"/>
      <c r="U59" s="335"/>
      <c r="V59" s="336">
        <f t="shared" si="22"/>
        <v>0</v>
      </c>
      <c r="W59" s="336">
        <f t="shared" si="23"/>
        <v>0</v>
      </c>
      <c r="X59" s="333"/>
      <c r="Y59" s="337">
        <f t="shared" si="24"/>
        <v>0</v>
      </c>
      <c r="Z59" s="338"/>
      <c r="AA59" s="339"/>
      <c r="AB59" s="340"/>
      <c r="AC59" s="339"/>
      <c r="AD59" s="341">
        <f t="shared" si="25"/>
        <v>0</v>
      </c>
    </row>
    <row r="60" spans="1:30" ht="20.149999999999999" customHeight="1" x14ac:dyDescent="0.35">
      <c r="A60" s="327">
        <f t="shared" si="11"/>
        <v>46</v>
      </c>
      <c r="B60" s="328" t="str">
        <f>IF(RESUMEN!B54="","",RESUMEN!B54)</f>
        <v/>
      </c>
      <c r="C60" s="329" t="str">
        <f>IF(RESUMEN!C54="","",RESUMEN!C54)</f>
        <v/>
      </c>
      <c r="D60" s="328" t="str">
        <f>IF(RESUMEN!D54="","",RESUMEN!D54)</f>
        <v/>
      </c>
      <c r="E60" s="330"/>
      <c r="F60" s="331">
        <f t="shared" si="15"/>
        <v>0</v>
      </c>
      <c r="G60" s="330"/>
      <c r="H60" s="330"/>
      <c r="I60" s="332">
        <f>IF(H60=$R$2,'SS-SMI'!$H$22,IF(H60=$S$2,'SS-SMI'!$I$22,IF(H60=$T$2,'SS-SMI'!$J$22,0)))</f>
        <v>0</v>
      </c>
      <c r="J60" s="332">
        <f t="shared" si="16"/>
        <v>0</v>
      </c>
      <c r="K60" s="332">
        <f t="shared" si="17"/>
        <v>0</v>
      </c>
      <c r="L60" s="333"/>
      <c r="M60" s="333"/>
      <c r="N60" s="333"/>
      <c r="O60" s="332">
        <f t="shared" si="18"/>
        <v>0</v>
      </c>
      <c r="P60" s="332">
        <f t="shared" si="19"/>
        <v>0</v>
      </c>
      <c r="Q60" s="332">
        <f t="shared" si="20"/>
        <v>0</v>
      </c>
      <c r="R60" s="334">
        <f t="shared" si="21"/>
        <v>0</v>
      </c>
      <c r="S60" s="335"/>
      <c r="T60" s="335"/>
      <c r="U60" s="335"/>
      <c r="V60" s="336">
        <f t="shared" si="22"/>
        <v>0</v>
      </c>
      <c r="W60" s="336">
        <f t="shared" si="23"/>
        <v>0</v>
      </c>
      <c r="X60" s="333"/>
      <c r="Y60" s="337">
        <f t="shared" si="24"/>
        <v>0</v>
      </c>
      <c r="Z60" s="338"/>
      <c r="AA60" s="339"/>
      <c r="AB60" s="340"/>
      <c r="AC60" s="339"/>
      <c r="AD60" s="341">
        <f t="shared" si="25"/>
        <v>0</v>
      </c>
    </row>
    <row r="61" spans="1:30" ht="20.149999999999999" customHeight="1" x14ac:dyDescent="0.35">
      <c r="A61" s="327">
        <f t="shared" si="11"/>
        <v>47</v>
      </c>
      <c r="B61" s="328" t="str">
        <f>IF(RESUMEN!B55="","",RESUMEN!B55)</f>
        <v/>
      </c>
      <c r="C61" s="329" t="str">
        <f>IF(RESUMEN!C55="","",RESUMEN!C55)</f>
        <v/>
      </c>
      <c r="D61" s="328" t="str">
        <f>IF(RESUMEN!D55="","",RESUMEN!D55)</f>
        <v/>
      </c>
      <c r="E61" s="330"/>
      <c r="F61" s="331">
        <f t="shared" si="15"/>
        <v>0</v>
      </c>
      <c r="G61" s="330"/>
      <c r="H61" s="330"/>
      <c r="I61" s="332">
        <f>IF(H61=$R$2,'SS-SMI'!$H$22,IF(H61=$S$2,'SS-SMI'!$I$22,IF(H61=$T$2,'SS-SMI'!$J$22,0)))</f>
        <v>0</v>
      </c>
      <c r="J61" s="332">
        <f t="shared" si="16"/>
        <v>0</v>
      </c>
      <c r="K61" s="332">
        <f t="shared" si="17"/>
        <v>0</v>
      </c>
      <c r="L61" s="333"/>
      <c r="M61" s="333"/>
      <c r="N61" s="333"/>
      <c r="O61" s="332">
        <f t="shared" si="18"/>
        <v>0</v>
      </c>
      <c r="P61" s="332">
        <f t="shared" si="19"/>
        <v>0</v>
      </c>
      <c r="Q61" s="332">
        <f t="shared" si="20"/>
        <v>0</v>
      </c>
      <c r="R61" s="334">
        <f t="shared" si="21"/>
        <v>0</v>
      </c>
      <c r="S61" s="335"/>
      <c r="T61" s="335"/>
      <c r="U61" s="335"/>
      <c r="V61" s="336">
        <f t="shared" si="22"/>
        <v>0</v>
      </c>
      <c r="W61" s="336">
        <f t="shared" si="23"/>
        <v>0</v>
      </c>
      <c r="X61" s="333"/>
      <c r="Y61" s="337">
        <f t="shared" si="24"/>
        <v>0</v>
      </c>
      <c r="Z61" s="338"/>
      <c r="AA61" s="339"/>
      <c r="AB61" s="340"/>
      <c r="AC61" s="339"/>
      <c r="AD61" s="341">
        <f t="shared" si="25"/>
        <v>0</v>
      </c>
    </row>
    <row r="62" spans="1:30" ht="20.149999999999999" customHeight="1" x14ac:dyDescent="0.35">
      <c r="A62" s="327">
        <f t="shared" si="11"/>
        <v>48</v>
      </c>
      <c r="B62" s="328" t="str">
        <f>IF(RESUMEN!B56="","",RESUMEN!B56)</f>
        <v/>
      </c>
      <c r="C62" s="329" t="str">
        <f>IF(RESUMEN!C56="","",RESUMEN!C56)</f>
        <v/>
      </c>
      <c r="D62" s="328" t="str">
        <f>IF(RESUMEN!D56="","",RESUMEN!D56)</f>
        <v/>
      </c>
      <c r="E62" s="330"/>
      <c r="F62" s="331">
        <f t="shared" si="15"/>
        <v>0</v>
      </c>
      <c r="G62" s="330"/>
      <c r="H62" s="330"/>
      <c r="I62" s="332">
        <f>IF(H62=$R$2,'SS-SMI'!$H$22,IF(H62=$S$2,'SS-SMI'!$I$22,IF(H62=$T$2,'SS-SMI'!$J$22,0)))</f>
        <v>0</v>
      </c>
      <c r="J62" s="332">
        <f t="shared" si="16"/>
        <v>0</v>
      </c>
      <c r="K62" s="332">
        <f t="shared" si="17"/>
        <v>0</v>
      </c>
      <c r="L62" s="333"/>
      <c r="M62" s="333"/>
      <c r="N62" s="333"/>
      <c r="O62" s="332">
        <f t="shared" si="18"/>
        <v>0</v>
      </c>
      <c r="P62" s="332">
        <f t="shared" si="19"/>
        <v>0</v>
      </c>
      <c r="Q62" s="332">
        <f t="shared" si="20"/>
        <v>0</v>
      </c>
      <c r="R62" s="334">
        <f t="shared" si="21"/>
        <v>0</v>
      </c>
      <c r="S62" s="335"/>
      <c r="T62" s="335"/>
      <c r="U62" s="335"/>
      <c r="V62" s="336">
        <f t="shared" si="22"/>
        <v>0</v>
      </c>
      <c r="W62" s="336">
        <f t="shared" si="23"/>
        <v>0</v>
      </c>
      <c r="X62" s="333"/>
      <c r="Y62" s="337">
        <f t="shared" si="24"/>
        <v>0</v>
      </c>
      <c r="Z62" s="338"/>
      <c r="AA62" s="339"/>
      <c r="AB62" s="340"/>
      <c r="AC62" s="339"/>
      <c r="AD62" s="341">
        <f t="shared" si="25"/>
        <v>0</v>
      </c>
    </row>
    <row r="63" spans="1:30" ht="20.149999999999999" customHeight="1" x14ac:dyDescent="0.35">
      <c r="A63" s="327">
        <f t="shared" si="11"/>
        <v>49</v>
      </c>
      <c r="B63" s="328" t="str">
        <f>IF(RESUMEN!B57="","",RESUMEN!B57)</f>
        <v/>
      </c>
      <c r="C63" s="329" t="str">
        <f>IF(RESUMEN!C57="","",RESUMEN!C57)</f>
        <v/>
      </c>
      <c r="D63" s="328" t="str">
        <f>IF(RESUMEN!D57="","",RESUMEN!D57)</f>
        <v/>
      </c>
      <c r="E63" s="330"/>
      <c r="F63" s="331">
        <f t="shared" si="15"/>
        <v>0</v>
      </c>
      <c r="G63" s="330"/>
      <c r="H63" s="330"/>
      <c r="I63" s="332">
        <f>IF(H63=$R$2,'SS-SMI'!$H$22,IF(H63=$S$2,'SS-SMI'!$I$22,IF(H63=$T$2,'SS-SMI'!$J$22,0)))</f>
        <v>0</v>
      </c>
      <c r="J63" s="332">
        <f t="shared" si="16"/>
        <v>0</v>
      </c>
      <c r="K63" s="332">
        <f t="shared" si="17"/>
        <v>0</v>
      </c>
      <c r="L63" s="333"/>
      <c r="M63" s="333"/>
      <c r="N63" s="333"/>
      <c r="O63" s="332">
        <f t="shared" si="18"/>
        <v>0</v>
      </c>
      <c r="P63" s="332">
        <f t="shared" si="19"/>
        <v>0</v>
      </c>
      <c r="Q63" s="332">
        <f t="shared" si="20"/>
        <v>0</v>
      </c>
      <c r="R63" s="334">
        <f t="shared" si="21"/>
        <v>0</v>
      </c>
      <c r="S63" s="335"/>
      <c r="T63" s="335"/>
      <c r="U63" s="335"/>
      <c r="V63" s="336">
        <f t="shared" si="22"/>
        <v>0</v>
      </c>
      <c r="W63" s="336">
        <f t="shared" si="23"/>
        <v>0</v>
      </c>
      <c r="X63" s="333"/>
      <c r="Y63" s="337">
        <f t="shared" si="24"/>
        <v>0</v>
      </c>
      <c r="Z63" s="338"/>
      <c r="AA63" s="339"/>
      <c r="AB63" s="340"/>
      <c r="AC63" s="339"/>
      <c r="AD63" s="341">
        <f t="shared" si="25"/>
        <v>0</v>
      </c>
    </row>
    <row r="64" spans="1:30" ht="20.149999999999999" customHeight="1" x14ac:dyDescent="0.35">
      <c r="A64" s="327">
        <f t="shared" si="11"/>
        <v>50</v>
      </c>
      <c r="B64" s="328" t="str">
        <f>IF(RESUMEN!B58="","",RESUMEN!B58)</f>
        <v/>
      </c>
      <c r="C64" s="329" t="str">
        <f>IF(RESUMEN!C58="","",RESUMEN!C58)</f>
        <v/>
      </c>
      <c r="D64" s="328" t="str">
        <f>IF(RESUMEN!D58="","",RESUMEN!D58)</f>
        <v/>
      </c>
      <c r="E64" s="330"/>
      <c r="F64" s="331">
        <f t="shared" si="15"/>
        <v>0</v>
      </c>
      <c r="G64" s="330"/>
      <c r="H64" s="330"/>
      <c r="I64" s="332">
        <f>IF(H64=$R$2,'SS-SMI'!$H$22,IF(H64=$S$2,'SS-SMI'!$I$22,IF(H64=$T$2,'SS-SMI'!$J$22,0)))</f>
        <v>0</v>
      </c>
      <c r="J64" s="332">
        <f t="shared" si="16"/>
        <v>0</v>
      </c>
      <c r="K64" s="332">
        <f t="shared" si="17"/>
        <v>0</v>
      </c>
      <c r="L64" s="333"/>
      <c r="M64" s="333"/>
      <c r="N64" s="333"/>
      <c r="O64" s="332">
        <f t="shared" si="18"/>
        <v>0</v>
      </c>
      <c r="P64" s="332">
        <f t="shared" si="19"/>
        <v>0</v>
      </c>
      <c r="Q64" s="332">
        <f t="shared" si="20"/>
        <v>0</v>
      </c>
      <c r="R64" s="334">
        <f t="shared" si="21"/>
        <v>0</v>
      </c>
      <c r="S64" s="335"/>
      <c r="T64" s="335"/>
      <c r="U64" s="335"/>
      <c r="V64" s="336">
        <f t="shared" si="22"/>
        <v>0</v>
      </c>
      <c r="W64" s="336">
        <f t="shared" si="23"/>
        <v>0</v>
      </c>
      <c r="X64" s="333"/>
      <c r="Y64" s="337">
        <f t="shared" si="24"/>
        <v>0</v>
      </c>
      <c r="Z64" s="338"/>
      <c r="AA64" s="339"/>
      <c r="AB64" s="340"/>
      <c r="AC64" s="339"/>
      <c r="AD64" s="341">
        <f t="shared" si="25"/>
        <v>0</v>
      </c>
    </row>
    <row r="65" spans="1:30" ht="20.149999999999999" customHeight="1" x14ac:dyDescent="0.35">
      <c r="A65" s="327">
        <f t="shared" si="11"/>
        <v>51</v>
      </c>
      <c r="B65" s="328" t="str">
        <f>IF(RESUMEN!B59="","",RESUMEN!B59)</f>
        <v/>
      </c>
      <c r="C65" s="329" t="str">
        <f>IF(RESUMEN!C59="","",RESUMEN!C59)</f>
        <v/>
      </c>
      <c r="D65" s="328" t="str">
        <f>IF(RESUMEN!D59="","",RESUMEN!D59)</f>
        <v/>
      </c>
      <c r="E65" s="330"/>
      <c r="F65" s="331">
        <f t="shared" si="15"/>
        <v>0</v>
      </c>
      <c r="G65" s="330"/>
      <c r="H65" s="330"/>
      <c r="I65" s="332">
        <f>IF(H65=$R$2,'SS-SMI'!$H$22,IF(H65=$S$2,'SS-SMI'!$I$22,IF(H65=$T$2,'SS-SMI'!$J$22,0)))</f>
        <v>0</v>
      </c>
      <c r="J65" s="332">
        <f t="shared" si="16"/>
        <v>0</v>
      </c>
      <c r="K65" s="332">
        <f t="shared" si="17"/>
        <v>0</v>
      </c>
      <c r="L65" s="333"/>
      <c r="M65" s="333"/>
      <c r="N65" s="333"/>
      <c r="O65" s="332">
        <f t="shared" si="18"/>
        <v>0</v>
      </c>
      <c r="P65" s="332">
        <f t="shared" si="19"/>
        <v>0</v>
      </c>
      <c r="Q65" s="332">
        <f t="shared" si="20"/>
        <v>0</v>
      </c>
      <c r="R65" s="334">
        <f t="shared" si="21"/>
        <v>0</v>
      </c>
      <c r="S65" s="335"/>
      <c r="T65" s="335"/>
      <c r="U65" s="335"/>
      <c r="V65" s="336">
        <f t="shared" si="22"/>
        <v>0</v>
      </c>
      <c r="W65" s="336">
        <f t="shared" si="23"/>
        <v>0</v>
      </c>
      <c r="X65" s="333"/>
      <c r="Y65" s="337">
        <f t="shared" si="24"/>
        <v>0</v>
      </c>
      <c r="Z65" s="338"/>
      <c r="AA65" s="339"/>
      <c r="AB65" s="340"/>
      <c r="AC65" s="339"/>
      <c r="AD65" s="341">
        <f t="shared" si="25"/>
        <v>0</v>
      </c>
    </row>
    <row r="66" spans="1:30" ht="20.149999999999999" customHeight="1" x14ac:dyDescent="0.35">
      <c r="A66" s="327">
        <f t="shared" si="11"/>
        <v>52</v>
      </c>
      <c r="B66" s="328" t="str">
        <f>IF(RESUMEN!B60="","",RESUMEN!B60)</f>
        <v/>
      </c>
      <c r="C66" s="329" t="str">
        <f>IF(RESUMEN!C60="","",RESUMEN!C60)</f>
        <v/>
      </c>
      <c r="D66" s="328" t="str">
        <f>IF(RESUMEN!D60="","",RESUMEN!D60)</f>
        <v/>
      </c>
      <c r="E66" s="330"/>
      <c r="F66" s="331">
        <f t="shared" si="15"/>
        <v>0</v>
      </c>
      <c r="G66" s="330"/>
      <c r="H66" s="330"/>
      <c r="I66" s="332">
        <f>IF(H66=$R$2,'SS-SMI'!$H$22,IF(H66=$S$2,'SS-SMI'!$I$22,IF(H66=$T$2,'SS-SMI'!$J$22,0)))</f>
        <v>0</v>
      </c>
      <c r="J66" s="332">
        <f t="shared" si="16"/>
        <v>0</v>
      </c>
      <c r="K66" s="332">
        <f t="shared" si="17"/>
        <v>0</v>
      </c>
      <c r="L66" s="333"/>
      <c r="M66" s="333"/>
      <c r="N66" s="333"/>
      <c r="O66" s="332">
        <f t="shared" si="18"/>
        <v>0</v>
      </c>
      <c r="P66" s="332">
        <f t="shared" si="19"/>
        <v>0</v>
      </c>
      <c r="Q66" s="332">
        <f t="shared" si="20"/>
        <v>0</v>
      </c>
      <c r="R66" s="334">
        <f t="shared" si="21"/>
        <v>0</v>
      </c>
      <c r="S66" s="335"/>
      <c r="T66" s="335"/>
      <c r="U66" s="335"/>
      <c r="V66" s="336">
        <f t="shared" si="22"/>
        <v>0</v>
      </c>
      <c r="W66" s="336">
        <f t="shared" si="23"/>
        <v>0</v>
      </c>
      <c r="X66" s="333"/>
      <c r="Y66" s="337">
        <f t="shared" si="24"/>
        <v>0</v>
      </c>
      <c r="Z66" s="338"/>
      <c r="AA66" s="339"/>
      <c r="AB66" s="340"/>
      <c r="AC66" s="339"/>
      <c r="AD66" s="341">
        <f t="shared" si="25"/>
        <v>0</v>
      </c>
    </row>
    <row r="67" spans="1:30" ht="20.149999999999999" customHeight="1" x14ac:dyDescent="0.35">
      <c r="A67" s="327">
        <f t="shared" si="11"/>
        <v>53</v>
      </c>
      <c r="B67" s="328" t="str">
        <f>IF(RESUMEN!B61="","",RESUMEN!B61)</f>
        <v/>
      </c>
      <c r="C67" s="329" t="str">
        <f>IF(RESUMEN!C61="","",RESUMEN!C61)</f>
        <v/>
      </c>
      <c r="D67" s="328" t="str">
        <f>IF(RESUMEN!D61="","",RESUMEN!D61)</f>
        <v/>
      </c>
      <c r="E67" s="330"/>
      <c r="F67" s="331">
        <f t="shared" si="15"/>
        <v>0</v>
      </c>
      <c r="G67" s="330"/>
      <c r="H67" s="330"/>
      <c r="I67" s="332">
        <f>IF(H67=$R$2,'SS-SMI'!$H$22,IF(H67=$S$2,'SS-SMI'!$I$22,IF(H67=$T$2,'SS-SMI'!$J$22,0)))</f>
        <v>0</v>
      </c>
      <c r="J67" s="332">
        <f t="shared" si="16"/>
        <v>0</v>
      </c>
      <c r="K67" s="332">
        <f t="shared" si="17"/>
        <v>0</v>
      </c>
      <c r="L67" s="333"/>
      <c r="M67" s="333"/>
      <c r="N67" s="333"/>
      <c r="O67" s="332">
        <f t="shared" si="18"/>
        <v>0</v>
      </c>
      <c r="P67" s="332">
        <f t="shared" si="19"/>
        <v>0</v>
      </c>
      <c r="Q67" s="332">
        <f t="shared" si="20"/>
        <v>0</v>
      </c>
      <c r="R67" s="334">
        <f t="shared" si="21"/>
        <v>0</v>
      </c>
      <c r="S67" s="335"/>
      <c r="T67" s="335"/>
      <c r="U67" s="335"/>
      <c r="V67" s="336">
        <f t="shared" si="22"/>
        <v>0</v>
      </c>
      <c r="W67" s="336">
        <f t="shared" si="23"/>
        <v>0</v>
      </c>
      <c r="X67" s="333"/>
      <c r="Y67" s="337">
        <f t="shared" si="24"/>
        <v>0</v>
      </c>
      <c r="Z67" s="338"/>
      <c r="AA67" s="339"/>
      <c r="AB67" s="340"/>
      <c r="AC67" s="339"/>
      <c r="AD67" s="341">
        <f t="shared" si="25"/>
        <v>0</v>
      </c>
    </row>
    <row r="68" spans="1:30" ht="20.149999999999999" customHeight="1" x14ac:dyDescent="0.35">
      <c r="A68" s="327">
        <f t="shared" si="11"/>
        <v>54</v>
      </c>
      <c r="B68" s="328" t="str">
        <f>IF(RESUMEN!B62="","",RESUMEN!B62)</f>
        <v/>
      </c>
      <c r="C68" s="329" t="str">
        <f>IF(RESUMEN!C62="","",RESUMEN!C62)</f>
        <v/>
      </c>
      <c r="D68" s="328" t="str">
        <f>IF(RESUMEN!D62="","",RESUMEN!D62)</f>
        <v/>
      </c>
      <c r="E68" s="330"/>
      <c r="F68" s="331">
        <f t="shared" si="15"/>
        <v>0</v>
      </c>
      <c r="G68" s="330"/>
      <c r="H68" s="330"/>
      <c r="I68" s="332">
        <f>IF(H68=$R$2,'SS-SMI'!$H$22,IF(H68=$S$2,'SS-SMI'!$I$22,IF(H68=$T$2,'SS-SMI'!$J$22,0)))</f>
        <v>0</v>
      </c>
      <c r="J68" s="332">
        <f t="shared" si="16"/>
        <v>0</v>
      </c>
      <c r="K68" s="332">
        <f t="shared" si="17"/>
        <v>0</v>
      </c>
      <c r="L68" s="333"/>
      <c r="M68" s="333"/>
      <c r="N68" s="333"/>
      <c r="O68" s="332">
        <f t="shared" si="18"/>
        <v>0</v>
      </c>
      <c r="P68" s="332">
        <f t="shared" si="19"/>
        <v>0</v>
      </c>
      <c r="Q68" s="332">
        <f t="shared" si="20"/>
        <v>0</v>
      </c>
      <c r="R68" s="334">
        <f t="shared" si="21"/>
        <v>0</v>
      </c>
      <c r="S68" s="335"/>
      <c r="T68" s="335"/>
      <c r="U68" s="335"/>
      <c r="V68" s="336">
        <f t="shared" si="22"/>
        <v>0</v>
      </c>
      <c r="W68" s="336">
        <f t="shared" si="23"/>
        <v>0</v>
      </c>
      <c r="X68" s="333"/>
      <c r="Y68" s="337">
        <f t="shared" si="24"/>
        <v>0</v>
      </c>
      <c r="Z68" s="338"/>
      <c r="AA68" s="339"/>
      <c r="AB68" s="340"/>
      <c r="AC68" s="339"/>
      <c r="AD68" s="341">
        <f t="shared" si="25"/>
        <v>0</v>
      </c>
    </row>
    <row r="69" spans="1:30" ht="20.149999999999999" customHeight="1" x14ac:dyDescent="0.35">
      <c r="A69" s="327">
        <f t="shared" si="11"/>
        <v>55</v>
      </c>
      <c r="B69" s="328" t="str">
        <f>IF(RESUMEN!B63="","",RESUMEN!B63)</f>
        <v/>
      </c>
      <c r="C69" s="329" t="str">
        <f>IF(RESUMEN!C63="","",RESUMEN!C63)</f>
        <v/>
      </c>
      <c r="D69" s="328" t="str">
        <f>IF(RESUMEN!D63="","",RESUMEN!D63)</f>
        <v/>
      </c>
      <c r="E69" s="330"/>
      <c r="F69" s="331">
        <f t="shared" si="15"/>
        <v>0</v>
      </c>
      <c r="G69" s="330"/>
      <c r="H69" s="330"/>
      <c r="I69" s="332">
        <f>IF(H69=$R$2,'SS-SMI'!$H$22,IF(H69=$S$2,'SS-SMI'!$I$22,IF(H69=$T$2,'SS-SMI'!$J$22,0)))</f>
        <v>0</v>
      </c>
      <c r="J69" s="332">
        <f t="shared" si="16"/>
        <v>0</v>
      </c>
      <c r="K69" s="332">
        <f t="shared" si="17"/>
        <v>0</v>
      </c>
      <c r="L69" s="333"/>
      <c r="M69" s="333"/>
      <c r="N69" s="333"/>
      <c r="O69" s="332">
        <f t="shared" si="18"/>
        <v>0</v>
      </c>
      <c r="P69" s="332">
        <f t="shared" si="19"/>
        <v>0</v>
      </c>
      <c r="Q69" s="332">
        <f t="shared" si="20"/>
        <v>0</v>
      </c>
      <c r="R69" s="334">
        <f t="shared" si="21"/>
        <v>0</v>
      </c>
      <c r="S69" s="335"/>
      <c r="T69" s="335"/>
      <c r="U69" s="335"/>
      <c r="V69" s="336">
        <f t="shared" si="22"/>
        <v>0</v>
      </c>
      <c r="W69" s="336">
        <f t="shared" si="23"/>
        <v>0</v>
      </c>
      <c r="X69" s="333"/>
      <c r="Y69" s="337">
        <f t="shared" si="24"/>
        <v>0</v>
      </c>
      <c r="Z69" s="338"/>
      <c r="AA69" s="339"/>
      <c r="AB69" s="340"/>
      <c r="AC69" s="339"/>
      <c r="AD69" s="341">
        <f t="shared" si="25"/>
        <v>0</v>
      </c>
    </row>
    <row r="70" spans="1:30" ht="20.149999999999999" customHeight="1" x14ac:dyDescent="0.35">
      <c r="A70" s="327">
        <f t="shared" si="11"/>
        <v>56</v>
      </c>
      <c r="B70" s="328" t="str">
        <f>IF(RESUMEN!B64="","",RESUMEN!B64)</f>
        <v/>
      </c>
      <c r="C70" s="329" t="str">
        <f>IF(RESUMEN!C64="","",RESUMEN!C64)</f>
        <v/>
      </c>
      <c r="D70" s="328" t="str">
        <f>IF(RESUMEN!D64="","",RESUMEN!D64)</f>
        <v/>
      </c>
      <c r="E70" s="330"/>
      <c r="F70" s="331">
        <f t="shared" si="15"/>
        <v>0</v>
      </c>
      <c r="G70" s="330"/>
      <c r="H70" s="330"/>
      <c r="I70" s="332">
        <f>IF(H70=$R$2,'SS-SMI'!$H$22,IF(H70=$S$2,'SS-SMI'!$I$22,IF(H70=$T$2,'SS-SMI'!$J$22,0)))</f>
        <v>0</v>
      </c>
      <c r="J70" s="332">
        <f t="shared" si="16"/>
        <v>0</v>
      </c>
      <c r="K70" s="332">
        <f t="shared" si="17"/>
        <v>0</v>
      </c>
      <c r="L70" s="333"/>
      <c r="M70" s="333"/>
      <c r="N70" s="333"/>
      <c r="O70" s="332">
        <f t="shared" si="18"/>
        <v>0</v>
      </c>
      <c r="P70" s="332">
        <f t="shared" si="19"/>
        <v>0</v>
      </c>
      <c r="Q70" s="332">
        <f t="shared" si="20"/>
        <v>0</v>
      </c>
      <c r="R70" s="334">
        <f t="shared" si="21"/>
        <v>0</v>
      </c>
      <c r="S70" s="335"/>
      <c r="T70" s="335"/>
      <c r="U70" s="335"/>
      <c r="V70" s="336">
        <f t="shared" si="22"/>
        <v>0</v>
      </c>
      <c r="W70" s="336">
        <f t="shared" si="23"/>
        <v>0</v>
      </c>
      <c r="X70" s="333"/>
      <c r="Y70" s="337">
        <f t="shared" si="24"/>
        <v>0</v>
      </c>
      <c r="Z70" s="338"/>
      <c r="AA70" s="339"/>
      <c r="AB70" s="340"/>
      <c r="AC70" s="339"/>
      <c r="AD70" s="341">
        <f t="shared" si="25"/>
        <v>0</v>
      </c>
    </row>
    <row r="71" spans="1:30" ht="20.149999999999999" customHeight="1" x14ac:dyDescent="0.35">
      <c r="A71" s="327">
        <f t="shared" si="11"/>
        <v>57</v>
      </c>
      <c r="B71" s="328" t="str">
        <f>IF(RESUMEN!B65="","",RESUMEN!B65)</f>
        <v/>
      </c>
      <c r="C71" s="329" t="str">
        <f>IF(RESUMEN!C65="","",RESUMEN!C65)</f>
        <v/>
      </c>
      <c r="D71" s="328" t="str">
        <f>IF(RESUMEN!D65="","",RESUMEN!D65)</f>
        <v/>
      </c>
      <c r="E71" s="330"/>
      <c r="F71" s="331">
        <f t="shared" si="15"/>
        <v>0</v>
      </c>
      <c r="G71" s="330"/>
      <c r="H71" s="330"/>
      <c r="I71" s="332">
        <f>IF(H71=$R$2,'SS-SMI'!$H$22,IF(H71=$S$2,'SS-SMI'!$I$22,IF(H71=$T$2,'SS-SMI'!$J$22,0)))</f>
        <v>0</v>
      </c>
      <c r="J71" s="332">
        <f t="shared" si="16"/>
        <v>0</v>
      </c>
      <c r="K71" s="332">
        <f t="shared" si="17"/>
        <v>0</v>
      </c>
      <c r="L71" s="333"/>
      <c r="M71" s="333"/>
      <c r="N71" s="333"/>
      <c r="O71" s="332">
        <f t="shared" si="18"/>
        <v>0</v>
      </c>
      <c r="P71" s="332">
        <f t="shared" si="19"/>
        <v>0</v>
      </c>
      <c r="Q71" s="332">
        <f t="shared" si="20"/>
        <v>0</v>
      </c>
      <c r="R71" s="334">
        <f t="shared" si="21"/>
        <v>0</v>
      </c>
      <c r="S71" s="335"/>
      <c r="T71" s="335"/>
      <c r="U71" s="335"/>
      <c r="V71" s="336">
        <f t="shared" si="22"/>
        <v>0</v>
      </c>
      <c r="W71" s="336">
        <f t="shared" si="23"/>
        <v>0</v>
      </c>
      <c r="X71" s="333"/>
      <c r="Y71" s="337">
        <f t="shared" si="24"/>
        <v>0</v>
      </c>
      <c r="Z71" s="338"/>
      <c r="AA71" s="339"/>
      <c r="AB71" s="340"/>
      <c r="AC71" s="339"/>
      <c r="AD71" s="341">
        <f t="shared" si="25"/>
        <v>0</v>
      </c>
    </row>
    <row r="72" spans="1:30" ht="20.149999999999999" customHeight="1" x14ac:dyDescent="0.35">
      <c r="A72" s="327">
        <f t="shared" si="11"/>
        <v>58</v>
      </c>
      <c r="B72" s="328" t="str">
        <f>IF(RESUMEN!B66="","",RESUMEN!B66)</f>
        <v/>
      </c>
      <c r="C72" s="329" t="str">
        <f>IF(RESUMEN!C66="","",RESUMEN!C66)</f>
        <v/>
      </c>
      <c r="D72" s="328" t="str">
        <f>IF(RESUMEN!D66="","",RESUMEN!D66)</f>
        <v/>
      </c>
      <c r="E72" s="330"/>
      <c r="F72" s="331">
        <f t="shared" si="15"/>
        <v>0</v>
      </c>
      <c r="G72" s="330"/>
      <c r="H72" s="330"/>
      <c r="I72" s="332">
        <f>IF(H72=$R$2,'SS-SMI'!$H$22,IF(H72=$S$2,'SS-SMI'!$I$22,IF(H72=$T$2,'SS-SMI'!$J$22,0)))</f>
        <v>0</v>
      </c>
      <c r="J72" s="332">
        <f t="shared" si="16"/>
        <v>0</v>
      </c>
      <c r="K72" s="332">
        <f t="shared" si="17"/>
        <v>0</v>
      </c>
      <c r="L72" s="333"/>
      <c r="M72" s="333"/>
      <c r="N72" s="333"/>
      <c r="O72" s="332">
        <f t="shared" si="18"/>
        <v>0</v>
      </c>
      <c r="P72" s="332">
        <f t="shared" si="19"/>
        <v>0</v>
      </c>
      <c r="Q72" s="332">
        <f t="shared" si="20"/>
        <v>0</v>
      </c>
      <c r="R72" s="334">
        <f t="shared" si="21"/>
        <v>0</v>
      </c>
      <c r="S72" s="335"/>
      <c r="T72" s="335"/>
      <c r="U72" s="335"/>
      <c r="V72" s="336">
        <f t="shared" si="22"/>
        <v>0</v>
      </c>
      <c r="W72" s="336">
        <f t="shared" si="23"/>
        <v>0</v>
      </c>
      <c r="X72" s="333"/>
      <c r="Y72" s="337">
        <f t="shared" si="24"/>
        <v>0</v>
      </c>
      <c r="Z72" s="338"/>
      <c r="AA72" s="339"/>
      <c r="AB72" s="340"/>
      <c r="AC72" s="339"/>
      <c r="AD72" s="341">
        <f t="shared" si="25"/>
        <v>0</v>
      </c>
    </row>
    <row r="73" spans="1:30" ht="20.149999999999999" customHeight="1" x14ac:dyDescent="0.35">
      <c r="A73" s="327">
        <f t="shared" si="11"/>
        <v>59</v>
      </c>
      <c r="B73" s="328" t="str">
        <f>IF(RESUMEN!B67="","",RESUMEN!B67)</f>
        <v/>
      </c>
      <c r="C73" s="329" t="str">
        <f>IF(RESUMEN!C67="","",RESUMEN!C67)</f>
        <v/>
      </c>
      <c r="D73" s="328" t="str">
        <f>IF(RESUMEN!D67="","",RESUMEN!D67)</f>
        <v/>
      </c>
      <c r="E73" s="330"/>
      <c r="F73" s="331">
        <f t="shared" si="15"/>
        <v>0</v>
      </c>
      <c r="G73" s="330"/>
      <c r="H73" s="330"/>
      <c r="I73" s="332">
        <f>IF(H73=$R$2,'SS-SMI'!$H$22,IF(H73=$S$2,'SS-SMI'!$I$22,IF(H73=$T$2,'SS-SMI'!$J$22,0)))</f>
        <v>0</v>
      </c>
      <c r="J73" s="332">
        <f t="shared" si="16"/>
        <v>0</v>
      </c>
      <c r="K73" s="332">
        <f t="shared" si="17"/>
        <v>0</v>
      </c>
      <c r="L73" s="333"/>
      <c r="M73" s="333"/>
      <c r="N73" s="333"/>
      <c r="O73" s="332">
        <f t="shared" si="18"/>
        <v>0</v>
      </c>
      <c r="P73" s="332">
        <f t="shared" si="19"/>
        <v>0</v>
      </c>
      <c r="Q73" s="332">
        <f t="shared" si="20"/>
        <v>0</v>
      </c>
      <c r="R73" s="334">
        <f t="shared" si="21"/>
        <v>0</v>
      </c>
      <c r="S73" s="335"/>
      <c r="T73" s="335"/>
      <c r="U73" s="335"/>
      <c r="V73" s="336">
        <f t="shared" si="22"/>
        <v>0</v>
      </c>
      <c r="W73" s="336">
        <f t="shared" si="23"/>
        <v>0</v>
      </c>
      <c r="X73" s="333"/>
      <c r="Y73" s="337">
        <f t="shared" si="24"/>
        <v>0</v>
      </c>
      <c r="Z73" s="338"/>
      <c r="AA73" s="339"/>
      <c r="AB73" s="340"/>
      <c r="AC73" s="339"/>
      <c r="AD73" s="341">
        <f t="shared" si="25"/>
        <v>0</v>
      </c>
    </row>
    <row r="74" spans="1:30" ht="20.149999999999999" customHeight="1" x14ac:dyDescent="0.35">
      <c r="A74" s="327">
        <f t="shared" si="11"/>
        <v>60</v>
      </c>
      <c r="B74" s="328" t="str">
        <f>IF(RESUMEN!B68="","",RESUMEN!B68)</f>
        <v/>
      </c>
      <c r="C74" s="329" t="str">
        <f>IF(RESUMEN!C68="","",RESUMEN!C68)</f>
        <v/>
      </c>
      <c r="D74" s="328" t="str">
        <f>IF(RESUMEN!D68="","",RESUMEN!D68)</f>
        <v/>
      </c>
      <c r="E74" s="330"/>
      <c r="F74" s="331">
        <f t="shared" si="15"/>
        <v>0</v>
      </c>
      <c r="G74" s="330"/>
      <c r="H74" s="330"/>
      <c r="I74" s="332">
        <f>IF(H74=$R$2,'SS-SMI'!$H$22,IF(H74=$S$2,'SS-SMI'!$I$22,IF(H74=$T$2,'SS-SMI'!$J$22,0)))</f>
        <v>0</v>
      </c>
      <c r="J74" s="332">
        <f t="shared" si="16"/>
        <v>0</v>
      </c>
      <c r="K74" s="332">
        <f t="shared" si="17"/>
        <v>0</v>
      </c>
      <c r="L74" s="333"/>
      <c r="M74" s="333"/>
      <c r="N74" s="333"/>
      <c r="O74" s="332">
        <f t="shared" si="18"/>
        <v>0</v>
      </c>
      <c r="P74" s="332">
        <f t="shared" si="19"/>
        <v>0</v>
      </c>
      <c r="Q74" s="332">
        <f t="shared" si="20"/>
        <v>0</v>
      </c>
      <c r="R74" s="334">
        <f t="shared" si="21"/>
        <v>0</v>
      </c>
      <c r="S74" s="335"/>
      <c r="T74" s="335"/>
      <c r="U74" s="335"/>
      <c r="V74" s="336">
        <f t="shared" si="22"/>
        <v>0</v>
      </c>
      <c r="W74" s="336">
        <f t="shared" si="23"/>
        <v>0</v>
      </c>
      <c r="X74" s="333"/>
      <c r="Y74" s="337">
        <f t="shared" si="24"/>
        <v>0</v>
      </c>
      <c r="Z74" s="338"/>
      <c r="AA74" s="339"/>
      <c r="AB74" s="340"/>
      <c r="AC74" s="339"/>
      <c r="AD74" s="341">
        <f t="shared" si="25"/>
        <v>0</v>
      </c>
    </row>
    <row r="75" spans="1:30" ht="20.149999999999999" customHeight="1" x14ac:dyDescent="0.35">
      <c r="A75" s="327">
        <f t="shared" si="11"/>
        <v>61</v>
      </c>
      <c r="B75" s="328" t="str">
        <f>IF(RESUMEN!B69="","",RESUMEN!B69)</f>
        <v/>
      </c>
      <c r="C75" s="329" t="str">
        <f>IF(RESUMEN!C69="","",RESUMEN!C69)</f>
        <v/>
      </c>
      <c r="D75" s="328" t="str">
        <f>IF(RESUMEN!D69="","",RESUMEN!D69)</f>
        <v/>
      </c>
      <c r="E75" s="330"/>
      <c r="F75" s="331">
        <f t="shared" si="15"/>
        <v>0</v>
      </c>
      <c r="G75" s="330"/>
      <c r="H75" s="330"/>
      <c r="I75" s="332">
        <f>IF(H75=$R$2,'SS-SMI'!$H$22,IF(H75=$S$2,'SS-SMI'!$I$22,IF(H75=$T$2,'SS-SMI'!$J$22,0)))</f>
        <v>0</v>
      </c>
      <c r="J75" s="332">
        <f t="shared" si="16"/>
        <v>0</v>
      </c>
      <c r="K75" s="332">
        <f t="shared" si="17"/>
        <v>0</v>
      </c>
      <c r="L75" s="333"/>
      <c r="M75" s="333"/>
      <c r="N75" s="333"/>
      <c r="O75" s="332">
        <f t="shared" si="18"/>
        <v>0</v>
      </c>
      <c r="P75" s="332">
        <f t="shared" si="19"/>
        <v>0</v>
      </c>
      <c r="Q75" s="332">
        <f t="shared" si="20"/>
        <v>0</v>
      </c>
      <c r="R75" s="334">
        <f t="shared" si="21"/>
        <v>0</v>
      </c>
      <c r="S75" s="335"/>
      <c r="T75" s="335"/>
      <c r="U75" s="335"/>
      <c r="V75" s="336">
        <f t="shared" si="22"/>
        <v>0</v>
      </c>
      <c r="W75" s="336">
        <f t="shared" si="23"/>
        <v>0</v>
      </c>
      <c r="X75" s="333"/>
      <c r="Y75" s="337">
        <f t="shared" si="24"/>
        <v>0</v>
      </c>
      <c r="Z75" s="338"/>
      <c r="AA75" s="339"/>
      <c r="AB75" s="340"/>
      <c r="AC75" s="339"/>
      <c r="AD75" s="341">
        <f t="shared" si="25"/>
        <v>0</v>
      </c>
    </row>
    <row r="76" spans="1:30" ht="20.149999999999999" customHeight="1" x14ac:dyDescent="0.35">
      <c r="A76" s="327">
        <f t="shared" si="11"/>
        <v>62</v>
      </c>
      <c r="B76" s="328" t="str">
        <f>IF(RESUMEN!B70="","",RESUMEN!B70)</f>
        <v/>
      </c>
      <c r="C76" s="329" t="str">
        <f>IF(RESUMEN!C70="","",RESUMEN!C70)</f>
        <v/>
      </c>
      <c r="D76" s="328" t="str">
        <f>IF(RESUMEN!D70="","",RESUMEN!D70)</f>
        <v/>
      </c>
      <c r="E76" s="330"/>
      <c r="F76" s="331">
        <f t="shared" si="15"/>
        <v>0</v>
      </c>
      <c r="G76" s="330"/>
      <c r="H76" s="330"/>
      <c r="I76" s="332">
        <f>IF(H76=$R$2,'SS-SMI'!$H$22,IF(H76=$S$2,'SS-SMI'!$I$22,IF(H76=$T$2,'SS-SMI'!$J$22,0)))</f>
        <v>0</v>
      </c>
      <c r="J76" s="332">
        <f t="shared" si="16"/>
        <v>0</v>
      </c>
      <c r="K76" s="332">
        <f t="shared" si="17"/>
        <v>0</v>
      </c>
      <c r="L76" s="333"/>
      <c r="M76" s="333"/>
      <c r="N76" s="333"/>
      <c r="O76" s="332">
        <f t="shared" si="18"/>
        <v>0</v>
      </c>
      <c r="P76" s="332">
        <f t="shared" si="19"/>
        <v>0</v>
      </c>
      <c r="Q76" s="332">
        <f t="shared" si="20"/>
        <v>0</v>
      </c>
      <c r="R76" s="334">
        <f t="shared" si="21"/>
        <v>0</v>
      </c>
      <c r="S76" s="335"/>
      <c r="T76" s="335"/>
      <c r="U76" s="335"/>
      <c r="V76" s="336">
        <f t="shared" si="22"/>
        <v>0</v>
      </c>
      <c r="W76" s="336">
        <f t="shared" si="23"/>
        <v>0</v>
      </c>
      <c r="X76" s="333"/>
      <c r="Y76" s="337">
        <f t="shared" si="24"/>
        <v>0</v>
      </c>
      <c r="Z76" s="338"/>
      <c r="AA76" s="339"/>
      <c r="AB76" s="340"/>
      <c r="AC76" s="339"/>
      <c r="AD76" s="341">
        <f t="shared" si="25"/>
        <v>0</v>
      </c>
    </row>
    <row r="77" spans="1:30" ht="20.149999999999999" customHeight="1" x14ac:dyDescent="0.35">
      <c r="A77" s="327">
        <f t="shared" si="11"/>
        <v>63</v>
      </c>
      <c r="B77" s="328" t="str">
        <f>IF(RESUMEN!B71="","",RESUMEN!B71)</f>
        <v/>
      </c>
      <c r="C77" s="329" t="str">
        <f>IF(RESUMEN!C71="","",RESUMEN!C71)</f>
        <v/>
      </c>
      <c r="D77" s="328" t="str">
        <f>IF(RESUMEN!D71="","",RESUMEN!D71)</f>
        <v/>
      </c>
      <c r="E77" s="330"/>
      <c r="F77" s="331">
        <f t="shared" si="15"/>
        <v>0</v>
      </c>
      <c r="G77" s="330"/>
      <c r="H77" s="330"/>
      <c r="I77" s="332">
        <f>IF(H77=$R$2,'SS-SMI'!$H$22,IF(H77=$S$2,'SS-SMI'!$I$22,IF(H77=$T$2,'SS-SMI'!$J$22,0)))</f>
        <v>0</v>
      </c>
      <c r="J77" s="332">
        <f t="shared" si="16"/>
        <v>0</v>
      </c>
      <c r="K77" s="332">
        <f t="shared" si="17"/>
        <v>0</v>
      </c>
      <c r="L77" s="333"/>
      <c r="M77" s="333"/>
      <c r="N77" s="333"/>
      <c r="O77" s="332">
        <f t="shared" si="18"/>
        <v>0</v>
      </c>
      <c r="P77" s="332">
        <f t="shared" si="19"/>
        <v>0</v>
      </c>
      <c r="Q77" s="332">
        <f t="shared" si="20"/>
        <v>0</v>
      </c>
      <c r="R77" s="334">
        <f t="shared" si="21"/>
        <v>0</v>
      </c>
      <c r="S77" s="335"/>
      <c r="T77" s="335"/>
      <c r="U77" s="335"/>
      <c r="V77" s="336">
        <f t="shared" si="22"/>
        <v>0</v>
      </c>
      <c r="W77" s="336">
        <f t="shared" si="23"/>
        <v>0</v>
      </c>
      <c r="X77" s="333"/>
      <c r="Y77" s="337">
        <f t="shared" si="24"/>
        <v>0</v>
      </c>
      <c r="Z77" s="338"/>
      <c r="AA77" s="339"/>
      <c r="AB77" s="340"/>
      <c r="AC77" s="339"/>
      <c r="AD77" s="341">
        <f t="shared" si="25"/>
        <v>0</v>
      </c>
    </row>
    <row r="78" spans="1:30" ht="20.149999999999999" customHeight="1" x14ac:dyDescent="0.35">
      <c r="A78" s="327">
        <f t="shared" si="11"/>
        <v>64</v>
      </c>
      <c r="B78" s="328" t="str">
        <f>IF(RESUMEN!B72="","",RESUMEN!B72)</f>
        <v/>
      </c>
      <c r="C78" s="329" t="str">
        <f>IF(RESUMEN!C72="","",RESUMEN!C72)</f>
        <v/>
      </c>
      <c r="D78" s="328" t="str">
        <f>IF(RESUMEN!D72="","",RESUMEN!D72)</f>
        <v/>
      </c>
      <c r="E78" s="330"/>
      <c r="F78" s="331">
        <f t="shared" si="15"/>
        <v>0</v>
      </c>
      <c r="G78" s="330"/>
      <c r="H78" s="330"/>
      <c r="I78" s="332">
        <f>IF(H78=$R$2,'SS-SMI'!$H$22,IF(H78=$S$2,'SS-SMI'!$I$22,IF(H78=$T$2,'SS-SMI'!$J$22,0)))</f>
        <v>0</v>
      </c>
      <c r="J78" s="332">
        <f t="shared" si="16"/>
        <v>0</v>
      </c>
      <c r="K78" s="332">
        <f t="shared" si="17"/>
        <v>0</v>
      </c>
      <c r="L78" s="333"/>
      <c r="M78" s="333"/>
      <c r="N78" s="333"/>
      <c r="O78" s="332">
        <f t="shared" si="18"/>
        <v>0</v>
      </c>
      <c r="P78" s="332">
        <f t="shared" si="19"/>
        <v>0</v>
      </c>
      <c r="Q78" s="332">
        <f t="shared" si="20"/>
        <v>0</v>
      </c>
      <c r="R78" s="334">
        <f t="shared" si="21"/>
        <v>0</v>
      </c>
      <c r="S78" s="335"/>
      <c r="T78" s="335"/>
      <c r="U78" s="335"/>
      <c r="V78" s="336">
        <f t="shared" si="22"/>
        <v>0</v>
      </c>
      <c r="W78" s="336">
        <f t="shared" si="23"/>
        <v>0</v>
      </c>
      <c r="X78" s="333"/>
      <c r="Y78" s="337">
        <f t="shared" si="24"/>
        <v>0</v>
      </c>
      <c r="Z78" s="338"/>
      <c r="AA78" s="339"/>
      <c r="AB78" s="340"/>
      <c r="AC78" s="339"/>
      <c r="AD78" s="341">
        <f t="shared" si="25"/>
        <v>0</v>
      </c>
    </row>
    <row r="79" spans="1:30" ht="20.149999999999999" customHeight="1" x14ac:dyDescent="0.35">
      <c r="A79" s="327">
        <f t="shared" si="11"/>
        <v>65</v>
      </c>
      <c r="B79" s="328" t="str">
        <f>IF(RESUMEN!B73="","",RESUMEN!B73)</f>
        <v/>
      </c>
      <c r="C79" s="329" t="str">
        <f>IF(RESUMEN!C73="","",RESUMEN!C73)</f>
        <v/>
      </c>
      <c r="D79" s="328" t="str">
        <f>IF(RESUMEN!D73="","",RESUMEN!D73)</f>
        <v/>
      </c>
      <c r="E79" s="330"/>
      <c r="F79" s="331">
        <f t="shared" si="15"/>
        <v>0</v>
      </c>
      <c r="G79" s="330"/>
      <c r="H79" s="330"/>
      <c r="I79" s="332">
        <f>IF(H79=$R$2,'SS-SMI'!$H$22,IF(H79=$S$2,'SS-SMI'!$I$22,IF(H79=$T$2,'SS-SMI'!$J$22,0)))</f>
        <v>0</v>
      </c>
      <c r="J79" s="332">
        <f t="shared" si="16"/>
        <v>0</v>
      </c>
      <c r="K79" s="332">
        <f t="shared" si="17"/>
        <v>0</v>
      </c>
      <c r="L79" s="333"/>
      <c r="M79" s="333"/>
      <c r="N79" s="333"/>
      <c r="O79" s="332">
        <f t="shared" si="18"/>
        <v>0</v>
      </c>
      <c r="P79" s="332">
        <f t="shared" si="19"/>
        <v>0</v>
      </c>
      <c r="Q79" s="332">
        <f t="shared" si="20"/>
        <v>0</v>
      </c>
      <c r="R79" s="334">
        <f t="shared" si="21"/>
        <v>0</v>
      </c>
      <c r="S79" s="335"/>
      <c r="T79" s="335"/>
      <c r="U79" s="335"/>
      <c r="V79" s="336">
        <f t="shared" si="22"/>
        <v>0</v>
      </c>
      <c r="W79" s="336">
        <f t="shared" si="23"/>
        <v>0</v>
      </c>
      <c r="X79" s="333"/>
      <c r="Y79" s="337">
        <f t="shared" si="24"/>
        <v>0</v>
      </c>
      <c r="Z79" s="338"/>
      <c r="AA79" s="339"/>
      <c r="AB79" s="340"/>
      <c r="AC79" s="339"/>
      <c r="AD79" s="341">
        <f t="shared" si="25"/>
        <v>0</v>
      </c>
    </row>
    <row r="80" spans="1:30" ht="20.149999999999999" customHeight="1" x14ac:dyDescent="0.35">
      <c r="A80" s="327">
        <f t="shared" si="11"/>
        <v>66</v>
      </c>
      <c r="B80" s="328" t="str">
        <f>IF(RESUMEN!B74="","",RESUMEN!B74)</f>
        <v/>
      </c>
      <c r="C80" s="329" t="str">
        <f>IF(RESUMEN!C74="","",RESUMEN!C74)</f>
        <v/>
      </c>
      <c r="D80" s="328" t="str">
        <f>IF(RESUMEN!D74="","",RESUMEN!D74)</f>
        <v/>
      </c>
      <c r="E80" s="330"/>
      <c r="F80" s="331">
        <f t="shared" si="15"/>
        <v>0</v>
      </c>
      <c r="G80" s="330"/>
      <c r="H80" s="330"/>
      <c r="I80" s="332">
        <f>IF(H80=$R$2,'SS-SMI'!$H$22,IF(H80=$S$2,'SS-SMI'!$I$22,IF(H80=$T$2,'SS-SMI'!$J$22,0)))</f>
        <v>0</v>
      </c>
      <c r="J80" s="332">
        <f t="shared" si="16"/>
        <v>0</v>
      </c>
      <c r="K80" s="332">
        <f t="shared" si="17"/>
        <v>0</v>
      </c>
      <c r="L80" s="333"/>
      <c r="M80" s="333"/>
      <c r="N80" s="333"/>
      <c r="O80" s="332">
        <f t="shared" si="18"/>
        <v>0</v>
      </c>
      <c r="P80" s="332">
        <f t="shared" si="19"/>
        <v>0</v>
      </c>
      <c r="Q80" s="332">
        <f t="shared" si="20"/>
        <v>0</v>
      </c>
      <c r="R80" s="334">
        <f t="shared" si="21"/>
        <v>0</v>
      </c>
      <c r="S80" s="335"/>
      <c r="T80" s="335"/>
      <c r="U80" s="335"/>
      <c r="V80" s="336">
        <f t="shared" si="22"/>
        <v>0</v>
      </c>
      <c r="W80" s="336">
        <f t="shared" si="23"/>
        <v>0</v>
      </c>
      <c r="X80" s="333"/>
      <c r="Y80" s="337">
        <f t="shared" si="24"/>
        <v>0</v>
      </c>
      <c r="Z80" s="338"/>
      <c r="AA80" s="339"/>
      <c r="AB80" s="340"/>
      <c r="AC80" s="339"/>
      <c r="AD80" s="341">
        <f t="shared" si="25"/>
        <v>0</v>
      </c>
    </row>
    <row r="81" spans="1:30" ht="20.149999999999999" customHeight="1" x14ac:dyDescent="0.35">
      <c r="A81" s="327">
        <f t="shared" si="11"/>
        <v>67</v>
      </c>
      <c r="B81" s="328" t="str">
        <f>IF(RESUMEN!B75="","",RESUMEN!B75)</f>
        <v/>
      </c>
      <c r="C81" s="329" t="str">
        <f>IF(RESUMEN!C75="","",RESUMEN!C75)</f>
        <v/>
      </c>
      <c r="D81" s="328" t="str">
        <f>IF(RESUMEN!D75="","",RESUMEN!D75)</f>
        <v/>
      </c>
      <c r="E81" s="330"/>
      <c r="F81" s="331">
        <f t="shared" si="15"/>
        <v>0</v>
      </c>
      <c r="G81" s="330"/>
      <c r="H81" s="330"/>
      <c r="I81" s="332">
        <f>IF(H81=$R$2,'SS-SMI'!$H$22,IF(H81=$S$2,'SS-SMI'!$I$22,IF(H81=$T$2,'SS-SMI'!$J$22,0)))</f>
        <v>0</v>
      </c>
      <c r="J81" s="332">
        <f t="shared" si="16"/>
        <v>0</v>
      </c>
      <c r="K81" s="332">
        <f t="shared" si="17"/>
        <v>0</v>
      </c>
      <c r="L81" s="333"/>
      <c r="M81" s="333"/>
      <c r="N81" s="333"/>
      <c r="O81" s="332">
        <f t="shared" si="18"/>
        <v>0</v>
      </c>
      <c r="P81" s="332">
        <f t="shared" si="19"/>
        <v>0</v>
      </c>
      <c r="Q81" s="332">
        <f t="shared" si="20"/>
        <v>0</v>
      </c>
      <c r="R81" s="334">
        <f t="shared" si="21"/>
        <v>0</v>
      </c>
      <c r="S81" s="335"/>
      <c r="T81" s="335"/>
      <c r="U81" s="335"/>
      <c r="V81" s="336">
        <f t="shared" si="22"/>
        <v>0</v>
      </c>
      <c r="W81" s="336">
        <f t="shared" si="23"/>
        <v>0</v>
      </c>
      <c r="X81" s="333"/>
      <c r="Y81" s="337">
        <f t="shared" si="24"/>
        <v>0</v>
      </c>
      <c r="Z81" s="338"/>
      <c r="AA81" s="339"/>
      <c r="AB81" s="340"/>
      <c r="AC81" s="339"/>
      <c r="AD81" s="341">
        <f t="shared" si="25"/>
        <v>0</v>
      </c>
    </row>
    <row r="82" spans="1:30" ht="20.149999999999999" customHeight="1" x14ac:dyDescent="0.35">
      <c r="A82" s="327">
        <f t="shared" si="11"/>
        <v>68</v>
      </c>
      <c r="B82" s="328" t="str">
        <f>IF(RESUMEN!B76="","",RESUMEN!B76)</f>
        <v/>
      </c>
      <c r="C82" s="329" t="str">
        <f>IF(RESUMEN!C76="","",RESUMEN!C76)</f>
        <v/>
      </c>
      <c r="D82" s="328" t="str">
        <f>IF(RESUMEN!D76="","",RESUMEN!D76)</f>
        <v/>
      </c>
      <c r="E82" s="330"/>
      <c r="F82" s="331">
        <f t="shared" si="15"/>
        <v>0</v>
      </c>
      <c r="G82" s="330"/>
      <c r="H82" s="330"/>
      <c r="I82" s="332">
        <f>IF(H82=$R$2,'SS-SMI'!$H$22,IF(H82=$S$2,'SS-SMI'!$I$22,IF(H82=$T$2,'SS-SMI'!$J$22,0)))</f>
        <v>0</v>
      </c>
      <c r="J82" s="332">
        <f t="shared" si="16"/>
        <v>0</v>
      </c>
      <c r="K82" s="332">
        <f t="shared" si="17"/>
        <v>0</v>
      </c>
      <c r="L82" s="333"/>
      <c r="M82" s="333"/>
      <c r="N82" s="333"/>
      <c r="O82" s="332">
        <f t="shared" si="18"/>
        <v>0</v>
      </c>
      <c r="P82" s="332">
        <f t="shared" si="19"/>
        <v>0</v>
      </c>
      <c r="Q82" s="332">
        <f t="shared" si="20"/>
        <v>0</v>
      </c>
      <c r="R82" s="334">
        <f t="shared" si="21"/>
        <v>0</v>
      </c>
      <c r="S82" s="335"/>
      <c r="T82" s="335"/>
      <c r="U82" s="335"/>
      <c r="V82" s="336">
        <f t="shared" si="22"/>
        <v>0</v>
      </c>
      <c r="W82" s="336">
        <f t="shared" si="23"/>
        <v>0</v>
      </c>
      <c r="X82" s="333"/>
      <c r="Y82" s="337">
        <f t="shared" si="24"/>
        <v>0</v>
      </c>
      <c r="Z82" s="338"/>
      <c r="AA82" s="339"/>
      <c r="AB82" s="340"/>
      <c r="AC82" s="339"/>
      <c r="AD82" s="341">
        <f t="shared" si="25"/>
        <v>0</v>
      </c>
    </row>
    <row r="83" spans="1:30" ht="20.149999999999999" customHeight="1" x14ac:dyDescent="0.35">
      <c r="A83" s="327">
        <f t="shared" si="11"/>
        <v>69</v>
      </c>
      <c r="B83" s="328" t="str">
        <f>IF(RESUMEN!B77="","",RESUMEN!B77)</f>
        <v/>
      </c>
      <c r="C83" s="329" t="str">
        <f>IF(RESUMEN!C77="","",RESUMEN!C77)</f>
        <v/>
      </c>
      <c r="D83" s="328" t="str">
        <f>IF(RESUMEN!D77="","",RESUMEN!D77)</f>
        <v/>
      </c>
      <c r="E83" s="330"/>
      <c r="F83" s="331">
        <f t="shared" si="5"/>
        <v>0</v>
      </c>
      <c r="G83" s="330"/>
      <c r="H83" s="330"/>
      <c r="I83" s="332">
        <f>IF(H83=$R$2,'SS-SMI'!$H$22,IF(H83=$S$2,'SS-SMI'!$I$22,IF(H83=$T$2,'SS-SMI'!$J$22,0)))</f>
        <v>0</v>
      </c>
      <c r="J83" s="332">
        <f t="shared" si="6"/>
        <v>0</v>
      </c>
      <c r="K83" s="332">
        <f t="shared" si="0"/>
        <v>0</v>
      </c>
      <c r="L83" s="333"/>
      <c r="M83" s="333"/>
      <c r="N83" s="333"/>
      <c r="O83" s="332">
        <f t="shared" si="12"/>
        <v>0</v>
      </c>
      <c r="P83" s="332">
        <f t="shared" si="13"/>
        <v>0</v>
      </c>
      <c r="Q83" s="332">
        <f t="shared" si="7"/>
        <v>0</v>
      </c>
      <c r="R83" s="334">
        <f t="shared" si="8"/>
        <v>0</v>
      </c>
      <c r="S83" s="335"/>
      <c r="T83" s="335"/>
      <c r="U83" s="335"/>
      <c r="V83" s="336">
        <f t="shared" si="3"/>
        <v>0</v>
      </c>
      <c r="W83" s="336">
        <f t="shared" si="9"/>
        <v>0</v>
      </c>
      <c r="X83" s="333"/>
      <c r="Y83" s="337">
        <f t="shared" si="10"/>
        <v>0</v>
      </c>
      <c r="Z83" s="338"/>
      <c r="AA83" s="339"/>
      <c r="AB83" s="340"/>
      <c r="AC83" s="339"/>
      <c r="AD83" s="341">
        <f t="shared" si="14"/>
        <v>0</v>
      </c>
    </row>
    <row r="84" spans="1:30" ht="20.149999999999999" customHeight="1" x14ac:dyDescent="0.35">
      <c r="A84" s="56"/>
      <c r="B84" s="318"/>
      <c r="C84" s="318"/>
      <c r="D84" s="318"/>
      <c r="E84" s="318"/>
      <c r="F84" s="318"/>
      <c r="G84" s="318"/>
      <c r="H84" s="318"/>
      <c r="I84" s="318"/>
      <c r="J84" s="318"/>
      <c r="K84" s="318"/>
      <c r="L84" s="319">
        <f>SUM(L15:L83)</f>
        <v>0</v>
      </c>
      <c r="M84" s="318"/>
      <c r="N84" s="318"/>
      <c r="O84" s="319">
        <f t="shared" ref="O84:Z84" si="26">SUM(O15:O83)</f>
        <v>0</v>
      </c>
      <c r="P84" s="319">
        <f t="shared" si="26"/>
        <v>0</v>
      </c>
      <c r="Q84" s="319">
        <f t="shared" si="26"/>
        <v>0</v>
      </c>
      <c r="R84" s="319">
        <f t="shared" si="26"/>
        <v>0</v>
      </c>
      <c r="S84" s="319">
        <f t="shared" si="26"/>
        <v>0</v>
      </c>
      <c r="T84" s="319">
        <f t="shared" si="26"/>
        <v>0</v>
      </c>
      <c r="U84" s="319">
        <f t="shared" si="26"/>
        <v>0</v>
      </c>
      <c r="V84" s="320">
        <f t="shared" si="26"/>
        <v>0</v>
      </c>
      <c r="W84" s="320">
        <f t="shared" si="26"/>
        <v>0</v>
      </c>
      <c r="X84" s="319">
        <f t="shared" si="26"/>
        <v>0</v>
      </c>
      <c r="Y84" s="320">
        <f t="shared" si="26"/>
        <v>0</v>
      </c>
      <c r="Z84" s="321">
        <f t="shared" si="26"/>
        <v>0</v>
      </c>
      <c r="AA84" s="322"/>
      <c r="AB84" s="322"/>
      <c r="AC84" s="322"/>
      <c r="AD84" s="323">
        <f>SUM(AD15:AD83)</f>
        <v>0</v>
      </c>
    </row>
  </sheetData>
  <sheetProtection algorithmName="SHA-512" hashValue="0Jv4SEPF4yTVZpTs+QBQHbrRBPMWtCq2irbwInTjsLNLDUDoEHsdS7wui5YDP8tUBWSieymtcpwat2eCjJ0dVQ==" saltValue="fUpjziqVDQnWPPIPta8rVA==" spinCount="100000" sheet="1" objects="1" scenarios="1"/>
  <mergeCells count="30">
    <mergeCell ref="U6:Y6"/>
    <mergeCell ref="B7:E7"/>
    <mergeCell ref="F7:G7"/>
    <mergeCell ref="O7:Q8"/>
    <mergeCell ref="U7:Y7"/>
    <mergeCell ref="W13:Y13"/>
    <mergeCell ref="Z7:AA7"/>
    <mergeCell ref="B8:E8"/>
    <mergeCell ref="O10:Q10"/>
    <mergeCell ref="O11:Q11"/>
    <mergeCell ref="P12:Q12"/>
    <mergeCell ref="F13:G13"/>
    <mergeCell ref="I13:K13"/>
    <mergeCell ref="O9:Q9"/>
    <mergeCell ref="R1:S1"/>
    <mergeCell ref="P2:Q2"/>
    <mergeCell ref="A2:A13"/>
    <mergeCell ref="E2:F2"/>
    <mergeCell ref="G2:H4"/>
    <mergeCell ref="I2:N4"/>
    <mergeCell ref="O1:Q1"/>
    <mergeCell ref="C6:E6"/>
    <mergeCell ref="F6:G6"/>
    <mergeCell ref="C3:D3"/>
    <mergeCell ref="D4:F5"/>
    <mergeCell ref="O3:Q3"/>
    <mergeCell ref="O4:Q4"/>
    <mergeCell ref="O5:Q5"/>
    <mergeCell ref="O6:Q6"/>
    <mergeCell ref="B2:D2"/>
  </mergeCells>
  <phoneticPr fontId="30" type="noConversion"/>
  <conditionalFormatting sqref="F3">
    <cfRule type="cellIs" dxfId="6" priority="1" stopIfTrue="1" operator="equal">
      <formula>"x"</formula>
    </cfRule>
  </conditionalFormatting>
  <conditionalFormatting sqref="H13:I13 L13">
    <cfRule type="expression" dxfId="5" priority="2" stopIfTrue="1">
      <formula>NOT(ISERROR(SEARCH("OJO",H13)))</formula>
    </cfRule>
  </conditionalFormatting>
  <dataValidations xWindow="65094" yWindow="11981" count="2">
    <dataValidation type="list" allowBlank="1" showErrorMessage="1" sqref="H15:H83">
      <formula1>$R$2:$T$2</formula1>
      <formula2>0</formula2>
    </dataValidation>
    <dataValidation type="list" allowBlank="1" showErrorMessage="1" sqref="AA15:AA83">
      <formula1>$AG$14:$AG$17</formula1>
      <formula2>0</formula2>
    </dataValidation>
  </dataValidations>
  <printOptions horizontalCentered="1" verticalCentered="1"/>
  <pageMargins left="0.31527777777777777" right="0.31527777777777777" top="0.74861111111111112" bottom="0.74861111111111112" header="0.31527777777777777" footer="0.31527777777777777"/>
  <pageSetup paperSize="9" firstPageNumber="0" orientation="landscape" horizontalDpi="300" verticalDpi="300"/>
  <headerFooter alignWithMargins="0">
    <oddHeader>&amp;C&amp;A</oddHeader>
    <oddFooter>&amp;R&amp;F</oddFooter>
  </headerFooter>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9"/>
    <pageSetUpPr fitToPage="1"/>
  </sheetPr>
  <dimension ref="A1:AG84"/>
  <sheetViews>
    <sheetView zoomScale="70" zoomScaleNormal="70" workbookViewId="0">
      <selection activeCell="AC19" sqref="AC19"/>
    </sheetView>
  </sheetViews>
  <sheetFormatPr baseColWidth="10" defaultRowHeight="14.5" x14ac:dyDescent="0.35"/>
  <cols>
    <col min="1" max="1" width="7.81640625" customWidth="1"/>
    <col min="3" max="3" width="35.81640625" customWidth="1"/>
    <col min="4" max="4" width="13" customWidth="1"/>
    <col min="6" max="6" width="7.81640625" customWidth="1"/>
    <col min="7" max="7" width="8.26953125" customWidth="1"/>
    <col min="8" max="8" width="6.54296875" customWidth="1"/>
    <col min="9" max="9" width="6.7265625" customWidth="1"/>
    <col min="10" max="10" width="10.453125" customWidth="1"/>
    <col min="11" max="11" width="8.453125" customWidth="1"/>
    <col min="12" max="12" width="13.54296875" customWidth="1"/>
    <col min="13" max="13" width="10.7265625" customWidth="1"/>
    <col min="15" max="15" width="12.81640625" customWidth="1"/>
    <col min="16" max="16" width="12.26953125" customWidth="1"/>
    <col min="17" max="17" width="12.453125" customWidth="1"/>
    <col min="18" max="18" width="15.1796875" customWidth="1"/>
    <col min="19" max="19" width="14.1796875" customWidth="1"/>
    <col min="20" max="20" width="12.54296875" bestFit="1" customWidth="1"/>
    <col min="21" max="21" width="0" hidden="1" customWidth="1"/>
    <col min="23" max="23" width="12.81640625" customWidth="1"/>
    <col min="24" max="24" width="12.81640625" hidden="1" customWidth="1"/>
    <col min="25" max="25" width="12.7265625" customWidth="1"/>
    <col min="28" max="28" width="13.7265625" customWidth="1"/>
    <col min="29" max="29" width="35.54296875" customWidth="1"/>
  </cols>
  <sheetData>
    <row r="1" spans="1:33" ht="15.5" x14ac:dyDescent="0.35">
      <c r="A1" s="5"/>
      <c r="B1" s="37"/>
      <c r="C1" s="37"/>
      <c r="D1" s="37"/>
      <c r="E1" s="37"/>
      <c r="F1" s="37"/>
      <c r="G1" s="37"/>
      <c r="H1" s="37"/>
      <c r="I1" s="37"/>
      <c r="J1" s="37"/>
      <c r="K1" s="37"/>
      <c r="L1" s="37"/>
      <c r="M1" s="37"/>
      <c r="N1" s="37"/>
      <c r="O1" s="407" t="s">
        <v>8</v>
      </c>
      <c r="P1" s="407"/>
      <c r="Q1" s="407"/>
      <c r="R1" s="400" t="str">
        <f>RESUMEN!D2</f>
        <v/>
      </c>
      <c r="S1" s="400"/>
      <c r="T1" s="37"/>
      <c r="U1" s="37"/>
      <c r="V1" s="37"/>
      <c r="W1" s="37"/>
      <c r="X1" s="37"/>
      <c r="Y1" s="37"/>
      <c r="Z1" s="37"/>
      <c r="AA1" s="37"/>
      <c r="AB1" s="37"/>
      <c r="AC1" s="37"/>
      <c r="AD1" s="37"/>
    </row>
    <row r="2" spans="1:33" ht="15.75" customHeight="1" x14ac:dyDescent="0.35">
      <c r="A2" s="402"/>
      <c r="B2" s="415" t="s">
        <v>274</v>
      </c>
      <c r="C2" s="415"/>
      <c r="D2" s="415"/>
      <c r="E2" s="403" t="str">
        <f>'SS-SMI'!E3</f>
        <v>2024</v>
      </c>
      <c r="F2" s="403"/>
      <c r="G2" s="430" t="s">
        <v>58</v>
      </c>
      <c r="H2" s="430"/>
      <c r="I2" s="432" t="str">
        <f>IF(RESUMEN!D3="","",RESUMEN!D3)</f>
        <v/>
      </c>
      <c r="J2" s="432"/>
      <c r="K2" s="432"/>
      <c r="L2" s="432"/>
      <c r="M2" s="432"/>
      <c r="N2" s="432"/>
      <c r="O2" s="141"/>
      <c r="P2" s="401" t="s">
        <v>59</v>
      </c>
      <c r="Q2" s="401"/>
      <c r="R2" s="143">
        <f>'SS-SMI'!D9</f>
        <v>2024</v>
      </c>
      <c r="S2" s="143">
        <f>'SS-SMI'!E9</f>
        <v>2025</v>
      </c>
      <c r="T2" s="143">
        <f>'SS-SMI'!F9</f>
        <v>2026</v>
      </c>
      <c r="U2" s="37"/>
      <c r="V2" s="37"/>
      <c r="W2" s="37"/>
      <c r="X2" s="37"/>
      <c r="Y2" s="37"/>
      <c r="Z2" s="37"/>
      <c r="AA2" s="37"/>
      <c r="AB2" s="37"/>
      <c r="AC2" s="37"/>
      <c r="AD2" s="37"/>
    </row>
    <row r="3" spans="1:33" ht="10.5" customHeight="1" x14ac:dyDescent="0.35">
      <c r="A3" s="402"/>
      <c r="B3" s="39"/>
      <c r="C3" s="410"/>
      <c r="D3" s="410"/>
      <c r="E3" s="39"/>
      <c r="F3" s="40"/>
      <c r="G3" s="430"/>
      <c r="H3" s="430"/>
      <c r="I3" s="432"/>
      <c r="J3" s="432"/>
      <c r="K3" s="432"/>
      <c r="L3" s="432"/>
      <c r="M3" s="432"/>
      <c r="N3" s="432"/>
      <c r="O3" s="414" t="s">
        <v>16</v>
      </c>
      <c r="P3" s="412"/>
      <c r="Q3" s="413"/>
      <c r="R3" s="144">
        <f>'SS-SMI'!D11</f>
        <v>53.61</v>
      </c>
      <c r="S3" s="144">
        <f>'SS-SMI'!E11</f>
        <v>55.97</v>
      </c>
      <c r="T3" s="144">
        <f>'SS-SMI'!F11</f>
        <v>0</v>
      </c>
      <c r="U3" s="37"/>
      <c r="V3" s="37"/>
      <c r="W3" s="37"/>
      <c r="X3" s="37"/>
      <c r="Y3" s="37"/>
      <c r="Z3" s="37"/>
      <c r="AA3" s="37"/>
      <c r="AB3" s="37"/>
      <c r="AC3" s="37"/>
      <c r="AD3" s="37"/>
    </row>
    <row r="4" spans="1:33" x14ac:dyDescent="0.35">
      <c r="A4" s="402"/>
      <c r="B4" s="39"/>
      <c r="C4" s="39"/>
      <c r="D4" s="411"/>
      <c r="E4" s="411"/>
      <c r="F4" s="411"/>
      <c r="G4" s="430"/>
      <c r="H4" s="430"/>
      <c r="I4" s="432"/>
      <c r="J4" s="432"/>
      <c r="K4" s="432"/>
      <c r="L4" s="432"/>
      <c r="M4" s="432"/>
      <c r="N4" s="432"/>
      <c r="O4" s="414" t="s">
        <v>20</v>
      </c>
      <c r="P4" s="412"/>
      <c r="Q4" s="413"/>
      <c r="R4" s="144">
        <f>'SS-SMI'!D12</f>
        <v>72.77</v>
      </c>
      <c r="S4" s="144">
        <f>'SS-SMI'!E12</f>
        <v>75.959999999999994</v>
      </c>
      <c r="T4" s="144">
        <f>'SS-SMI'!F12</f>
        <v>0</v>
      </c>
      <c r="U4" s="37"/>
      <c r="V4" s="37"/>
      <c r="W4" s="37"/>
      <c r="X4" s="37"/>
      <c r="Y4" s="37"/>
      <c r="Z4" s="37"/>
      <c r="AA4" s="37"/>
      <c r="AB4" s="37"/>
      <c r="AC4" s="37"/>
      <c r="AD4" s="37"/>
    </row>
    <row r="5" spans="1:33" ht="15.75" customHeight="1" x14ac:dyDescent="0.35">
      <c r="A5" s="402"/>
      <c r="B5" s="39"/>
      <c r="C5" s="39"/>
      <c r="D5" s="411"/>
      <c r="E5" s="411"/>
      <c r="F5" s="411"/>
      <c r="G5" s="41"/>
      <c r="H5" s="42"/>
      <c r="I5" s="43"/>
      <c r="J5" s="43"/>
      <c r="K5" s="43"/>
      <c r="L5" s="43"/>
      <c r="M5" s="43"/>
      <c r="N5" s="43"/>
      <c r="O5" s="414" t="s">
        <v>22</v>
      </c>
      <c r="P5" s="412"/>
      <c r="Q5" s="413"/>
      <c r="R5" s="144">
        <f>'SS-SMI'!D13</f>
        <v>4.07</v>
      </c>
      <c r="S5" s="144">
        <f>'SS-SMI'!E13</f>
        <v>4.25</v>
      </c>
      <c r="T5" s="144">
        <f>'SS-SMI'!F13</f>
        <v>0</v>
      </c>
      <c r="U5" s="37"/>
      <c r="V5" s="37"/>
      <c r="W5" s="37"/>
      <c r="X5" s="37"/>
      <c r="Y5" s="37"/>
      <c r="Z5" s="44"/>
      <c r="AA5" s="44"/>
      <c r="AB5" s="37"/>
      <c r="AC5" s="37"/>
      <c r="AD5" s="37"/>
    </row>
    <row r="6" spans="1:33" ht="15.75" customHeight="1" x14ac:dyDescent="0.35">
      <c r="A6" s="402"/>
      <c r="B6" s="46"/>
      <c r="C6" s="408" t="s">
        <v>60</v>
      </c>
      <c r="D6" s="408"/>
      <c r="E6" s="408"/>
      <c r="F6" s="409" t="str">
        <f>IF(RESUMEN!D4="","",RESUMEN!D4)</f>
        <v/>
      </c>
      <c r="G6" s="409"/>
      <c r="H6" s="43"/>
      <c r="I6" s="43"/>
      <c r="J6" s="43"/>
      <c r="K6" s="43"/>
      <c r="L6" s="43"/>
      <c r="M6" s="43"/>
      <c r="N6" s="43"/>
      <c r="O6" s="414" t="s">
        <v>24</v>
      </c>
      <c r="P6" s="412"/>
      <c r="Q6" s="413"/>
      <c r="R6" s="144">
        <f>'SS-SMI'!D14</f>
        <v>2</v>
      </c>
      <c r="S6" s="144">
        <f>'SS-SMI'!E14</f>
        <v>2.09</v>
      </c>
      <c r="T6" s="144">
        <f>'SS-SMI'!F14</f>
        <v>0</v>
      </c>
      <c r="U6" s="421"/>
      <c r="V6" s="421"/>
      <c r="W6" s="421"/>
      <c r="X6" s="421"/>
      <c r="Y6" s="421"/>
      <c r="Z6" s="47"/>
      <c r="AA6" s="47"/>
      <c r="AB6" s="37"/>
      <c r="AC6" s="37"/>
      <c r="AD6" s="37"/>
    </row>
    <row r="7" spans="1:33" ht="15.75" customHeight="1" x14ac:dyDescent="0.35">
      <c r="A7" s="402"/>
      <c r="B7" s="408" t="s">
        <v>61</v>
      </c>
      <c r="C7" s="408"/>
      <c r="D7" s="408"/>
      <c r="E7" s="408"/>
      <c r="F7" s="409" t="str">
        <f>IF(RESUMEN!D5="","",RESUMEN!D5)</f>
        <v/>
      </c>
      <c r="G7" s="409"/>
      <c r="H7" s="43"/>
      <c r="I7" s="43"/>
      <c r="J7" s="43"/>
      <c r="K7" s="43"/>
      <c r="L7" s="43"/>
      <c r="M7" s="43"/>
      <c r="N7" s="43"/>
      <c r="O7" s="422" t="s">
        <v>26</v>
      </c>
      <c r="P7" s="423"/>
      <c r="Q7" s="424"/>
      <c r="R7" s="144">
        <f>'SS-SMI'!D15</f>
        <v>3.82</v>
      </c>
      <c r="S7" s="144">
        <f>'SS-SMI'!E15</f>
        <v>3.99</v>
      </c>
      <c r="T7" s="144">
        <f>'SS-SMI'!F15</f>
        <v>0</v>
      </c>
      <c r="U7" s="428" t="s">
        <v>62</v>
      </c>
      <c r="V7" s="428"/>
      <c r="W7" s="428"/>
      <c r="X7" s="428"/>
      <c r="Y7" s="428"/>
      <c r="Z7" s="417">
        <f>'SS-SMI'!D24</f>
        <v>421</v>
      </c>
      <c r="AA7" s="417">
        <f>'SS-SMI'!E22</f>
        <v>39.466666666666669</v>
      </c>
      <c r="AB7" s="37"/>
      <c r="AC7" s="37"/>
      <c r="AD7" s="37"/>
    </row>
    <row r="8" spans="1:33" x14ac:dyDescent="0.35">
      <c r="A8" s="402"/>
      <c r="B8" s="418"/>
      <c r="C8" s="418"/>
      <c r="D8" s="418"/>
      <c r="E8" s="418"/>
      <c r="F8" s="43"/>
      <c r="G8" s="43"/>
      <c r="H8" s="43"/>
      <c r="I8" s="48"/>
      <c r="J8" s="48"/>
      <c r="K8" s="48"/>
      <c r="L8" s="48"/>
      <c r="M8" s="48"/>
      <c r="N8" s="48"/>
      <c r="O8" s="425"/>
      <c r="P8" s="426"/>
      <c r="Q8" s="427"/>
      <c r="R8" s="144">
        <f>'SS-SMI'!D16</f>
        <v>3.56</v>
      </c>
      <c r="S8" s="144">
        <f>'SS-SMI'!E16</f>
        <v>3.72</v>
      </c>
      <c r="T8" s="144">
        <f>'SS-SMI'!F16</f>
        <v>0</v>
      </c>
      <c r="U8" s="49"/>
      <c r="V8" s="49"/>
      <c r="W8" s="49"/>
      <c r="X8" s="49"/>
      <c r="Y8" s="49"/>
      <c r="Z8" s="37"/>
      <c r="AA8" s="37"/>
      <c r="AB8" s="37"/>
      <c r="AC8" s="37"/>
      <c r="AD8" s="37"/>
    </row>
    <row r="9" spans="1:33" x14ac:dyDescent="0.35">
      <c r="A9" s="402"/>
      <c r="B9" s="128"/>
      <c r="C9" s="128"/>
      <c r="D9" s="128"/>
      <c r="E9" s="128"/>
      <c r="F9" s="43"/>
      <c r="G9" s="43"/>
      <c r="H9" s="43"/>
      <c r="I9" s="48"/>
      <c r="J9" s="48"/>
      <c r="K9" s="48"/>
      <c r="L9" s="48"/>
      <c r="M9" s="48"/>
      <c r="N9" s="48"/>
      <c r="O9" s="414" t="s">
        <v>245</v>
      </c>
      <c r="P9" s="412"/>
      <c r="Q9" s="413"/>
      <c r="R9" s="144">
        <f>'SS-SMI'!D17</f>
        <v>7.6726459999999985</v>
      </c>
      <c r="S9" s="144">
        <f>'SS-SMI'!E17</f>
        <v>9.2540399999999998</v>
      </c>
      <c r="T9" s="144">
        <f>'SS-SMI'!F17</f>
        <v>0</v>
      </c>
      <c r="U9" s="49"/>
      <c r="V9" s="49"/>
      <c r="W9" s="49"/>
      <c r="X9" s="49"/>
      <c r="Y9" s="49"/>
      <c r="Z9" s="37"/>
      <c r="AA9" s="37"/>
      <c r="AB9" s="37"/>
      <c r="AC9" s="37"/>
      <c r="AD9" s="37"/>
    </row>
    <row r="10" spans="1:33" x14ac:dyDescent="0.35">
      <c r="A10" s="402"/>
      <c r="B10" s="37"/>
      <c r="C10" s="37"/>
      <c r="D10" s="37"/>
      <c r="E10" s="37"/>
      <c r="F10" s="43"/>
      <c r="G10" s="43"/>
      <c r="H10" s="43"/>
      <c r="I10" s="48"/>
      <c r="J10" s="48"/>
      <c r="K10" s="48"/>
      <c r="L10" s="48"/>
      <c r="M10" s="48"/>
      <c r="N10" s="48"/>
      <c r="O10" s="401" t="s">
        <v>246</v>
      </c>
      <c r="P10" s="401"/>
      <c r="Q10" s="401"/>
      <c r="R10" s="50">
        <f>'SS-SMI'!D18</f>
        <v>147.50264599999997</v>
      </c>
      <c r="S10" s="50">
        <f>'SS-SMI'!E18</f>
        <v>155.23404000000002</v>
      </c>
      <c r="T10" s="50">
        <f>'SS-SMI'!F18</f>
        <v>0</v>
      </c>
      <c r="U10" s="37"/>
      <c r="V10" s="37"/>
      <c r="W10" s="37"/>
      <c r="X10" s="37"/>
      <c r="Y10" s="37"/>
      <c r="Z10" s="37"/>
      <c r="AA10" s="37"/>
      <c r="AB10" s="37"/>
      <c r="AC10" s="37"/>
      <c r="AD10" s="37"/>
    </row>
    <row r="11" spans="1:33" x14ac:dyDescent="0.35">
      <c r="A11" s="402"/>
      <c r="B11" s="37"/>
      <c r="C11" s="37"/>
      <c r="D11" s="37"/>
      <c r="E11" s="51"/>
      <c r="F11" s="43"/>
      <c r="G11" s="43"/>
      <c r="H11" s="43"/>
      <c r="I11" s="52"/>
      <c r="J11" s="52"/>
      <c r="K11" s="52"/>
      <c r="L11" s="52"/>
      <c r="M11" s="52"/>
      <c r="N11" s="52"/>
      <c r="O11" s="401" t="s">
        <v>63</v>
      </c>
      <c r="P11" s="401"/>
      <c r="Q11" s="401"/>
      <c r="R11" s="142">
        <f>'SS-SMI'!D22</f>
        <v>37.799999999999997</v>
      </c>
      <c r="S11" s="142">
        <f>'SS-SMI'!E22</f>
        <v>39.466666666666669</v>
      </c>
      <c r="T11" s="142">
        <f>'SS-SMI'!F22</f>
        <v>0</v>
      </c>
      <c r="U11" s="37"/>
      <c r="V11" s="37"/>
      <c r="W11" s="37"/>
      <c r="X11" s="37"/>
      <c r="Y11" s="37"/>
      <c r="Z11" s="37"/>
      <c r="AA11" s="37"/>
      <c r="AB11" s="53"/>
      <c r="AC11" s="37"/>
      <c r="AD11" s="37"/>
    </row>
    <row r="12" spans="1:33" x14ac:dyDescent="0.35">
      <c r="A12" s="402"/>
      <c r="B12" s="37"/>
      <c r="C12" s="37"/>
      <c r="D12" s="37"/>
      <c r="E12" s="37"/>
      <c r="F12" s="37"/>
      <c r="G12" s="37"/>
      <c r="H12" s="43"/>
      <c r="I12" s="43"/>
      <c r="J12" s="43"/>
      <c r="K12" s="43"/>
      <c r="L12" s="43"/>
      <c r="M12" s="43"/>
      <c r="N12" s="43"/>
      <c r="O12" s="141"/>
      <c r="P12" s="401" t="s">
        <v>64</v>
      </c>
      <c r="Q12" s="401"/>
      <c r="R12" s="145">
        <f>'SS-SMI'!D21</f>
        <v>1134</v>
      </c>
      <c r="S12" s="145">
        <f>'SS-SMI'!E21</f>
        <v>1184</v>
      </c>
      <c r="T12" s="145">
        <f>'SS-SMI'!F21</f>
        <v>0</v>
      </c>
      <c r="U12" s="37"/>
      <c r="V12" s="37"/>
      <c r="W12" s="37"/>
      <c r="X12" s="37"/>
      <c r="Y12" s="37"/>
      <c r="Z12" s="37"/>
      <c r="AA12" s="37"/>
      <c r="AB12" s="37"/>
      <c r="AC12" s="37"/>
      <c r="AD12" s="37"/>
    </row>
    <row r="13" spans="1:33" ht="15" customHeight="1" x14ac:dyDescent="0.35">
      <c r="A13" s="360"/>
      <c r="B13" s="37"/>
      <c r="C13" s="37"/>
      <c r="D13" s="37"/>
      <c r="E13" s="37"/>
      <c r="F13" s="419" t="s">
        <v>65</v>
      </c>
      <c r="G13" s="419"/>
      <c r="H13" s="54"/>
      <c r="I13" s="420" t="s">
        <v>66</v>
      </c>
      <c r="J13" s="420"/>
      <c r="K13" s="420"/>
      <c r="L13" s="54"/>
      <c r="M13" s="43"/>
      <c r="N13" s="43"/>
      <c r="O13" s="42"/>
      <c r="P13" s="42"/>
      <c r="Q13" s="42"/>
      <c r="R13" s="42"/>
      <c r="S13" s="37"/>
      <c r="T13" s="37"/>
      <c r="U13" s="37"/>
      <c r="V13" s="37"/>
      <c r="W13" s="416" t="s">
        <v>67</v>
      </c>
      <c r="X13" s="416"/>
      <c r="Y13" s="416"/>
      <c r="Z13" s="37"/>
      <c r="AA13" s="37"/>
      <c r="AB13" s="37"/>
      <c r="AC13" s="37"/>
      <c r="AD13" s="37"/>
    </row>
    <row r="14" spans="1:33" ht="42" x14ac:dyDescent="0.35">
      <c r="A14" s="326" t="s">
        <v>68</v>
      </c>
      <c r="B14" s="326" t="s">
        <v>41</v>
      </c>
      <c r="C14" s="326" t="s">
        <v>69</v>
      </c>
      <c r="D14" s="326" t="s">
        <v>70</v>
      </c>
      <c r="E14" s="326" t="s">
        <v>71</v>
      </c>
      <c r="F14" s="326" t="s">
        <v>72</v>
      </c>
      <c r="G14" s="326" t="s">
        <v>73</v>
      </c>
      <c r="H14" s="326" t="s">
        <v>13</v>
      </c>
      <c r="I14" s="326" t="s">
        <v>74</v>
      </c>
      <c r="J14" s="326" t="s">
        <v>75</v>
      </c>
      <c r="K14" s="326" t="s">
        <v>76</v>
      </c>
      <c r="L14" s="326" t="s">
        <v>226</v>
      </c>
      <c r="M14" s="326" t="s">
        <v>78</v>
      </c>
      <c r="N14" s="326" t="s">
        <v>79</v>
      </c>
      <c r="O14" s="326" t="s">
        <v>80</v>
      </c>
      <c r="P14" s="326" t="s">
        <v>81</v>
      </c>
      <c r="Q14" s="326" t="s">
        <v>82</v>
      </c>
      <c r="R14" s="326" t="s">
        <v>83</v>
      </c>
      <c r="S14" s="326" t="s">
        <v>84</v>
      </c>
      <c r="T14" s="326" t="s">
        <v>85</v>
      </c>
      <c r="U14" s="326" t="s">
        <v>86</v>
      </c>
      <c r="V14" s="326" t="s">
        <v>87</v>
      </c>
      <c r="W14" s="326" t="s">
        <v>88</v>
      </c>
      <c r="X14" s="326" t="s">
        <v>89</v>
      </c>
      <c r="Y14" s="326" t="s">
        <v>90</v>
      </c>
      <c r="Z14" s="326" t="s">
        <v>91</v>
      </c>
      <c r="AA14" s="326" t="s">
        <v>92</v>
      </c>
      <c r="AB14" s="326" t="s">
        <v>93</v>
      </c>
      <c r="AC14" s="326" t="s">
        <v>94</v>
      </c>
      <c r="AD14" s="326" t="s">
        <v>45</v>
      </c>
    </row>
    <row r="15" spans="1:33" ht="20.149999999999999" customHeight="1" x14ac:dyDescent="0.35">
      <c r="A15" s="327">
        <v>1</v>
      </c>
      <c r="B15" s="328" t="str">
        <f>IF(RESUMEN!B9="","",RESUMEN!B9)</f>
        <v/>
      </c>
      <c r="C15" s="329" t="str">
        <f>IF(RESUMEN!C9="","",RESUMEN!C9)</f>
        <v/>
      </c>
      <c r="D15" s="328" t="str">
        <f>IF(RESUMEN!D9="","",RESUMEN!D9)</f>
        <v/>
      </c>
      <c r="E15" s="330"/>
      <c r="F15" s="331">
        <f>IF(G15&gt;E15, "error",E15-G15)</f>
        <v>0</v>
      </c>
      <c r="G15" s="330"/>
      <c r="H15" s="330"/>
      <c r="I15" s="332">
        <f>IF(H15=$R$2,'SS-SMI'!$H$22,IF(H15=$S$2,'SS-SMI'!$I$22,IF(H15=$T$2,'SS-SMI'!$J$22,0)))</f>
        <v>0</v>
      </c>
      <c r="J15" s="332">
        <f>SUM(I15*E15)</f>
        <v>0</v>
      </c>
      <c r="K15" s="332">
        <f t="shared" ref="K15:K83" si="0">SUM(J15*14/12)</f>
        <v>0</v>
      </c>
      <c r="L15" s="333"/>
      <c r="M15" s="333"/>
      <c r="N15" s="333"/>
      <c r="O15" s="332">
        <f t="shared" ref="O15:O46" si="1">SUM(L15)</f>
        <v>0</v>
      </c>
      <c r="P15" s="332">
        <f t="shared" ref="P15:P46" si="2">SUM(O15-N15)</f>
        <v>0</v>
      </c>
      <c r="Q15" s="332">
        <f>IF(E15="",0,IF(H15=$R$2,$R$10*F15/E15,IF(H15=$S$2,$S$10*F15/E15,IF(H15=$T$2,$T$10*F15/E15,0))))</f>
        <v>0</v>
      </c>
      <c r="R15" s="334">
        <f>IF(E15="",0,IF(H15=$R$2,$R$10*G15/E15,IF(H15=$S$2,$S$10*G15/E15,IF(H15=$T$2,$T$10*G15/E15,0))))</f>
        <v>0</v>
      </c>
      <c r="S15" s="335">
        <v>0</v>
      </c>
      <c r="T15" s="335">
        <v>0</v>
      </c>
      <c r="U15" s="335"/>
      <c r="V15" s="336">
        <f t="shared" ref="V15:V83" si="3">SUM(O15+Q15+R15-S15-T15)</f>
        <v>0</v>
      </c>
      <c r="W15" s="336">
        <f>P15+Q15+R15-S15-T15</f>
        <v>0</v>
      </c>
      <c r="X15" s="333"/>
      <c r="Y15" s="337">
        <f>IF(X15&lt;&gt;0,SUM((P15-S15-T15+R15+Q15)+X15),W15)</f>
        <v>0</v>
      </c>
      <c r="Z15" s="338"/>
      <c r="AA15" s="339"/>
      <c r="AB15" s="340"/>
      <c r="AC15" s="339"/>
      <c r="AD15" s="341">
        <f t="shared" ref="AD15:AD46" si="4">IF((Y15&gt;V15),0,(V15-Y15))</f>
        <v>0</v>
      </c>
      <c r="AG15" s="55" t="s">
        <v>95</v>
      </c>
    </row>
    <row r="16" spans="1:33" ht="20.149999999999999" customHeight="1" x14ac:dyDescent="0.35">
      <c r="A16" s="327">
        <f>SUM(A15+1)</f>
        <v>2</v>
      </c>
      <c r="B16" s="328" t="str">
        <f>IF(RESUMEN!B10="","",RESUMEN!B10)</f>
        <v/>
      </c>
      <c r="C16" s="329" t="str">
        <f>IF(RESUMEN!C10="","",RESUMEN!C10)</f>
        <v/>
      </c>
      <c r="D16" s="328" t="str">
        <f>IF(RESUMEN!D10="","",RESUMEN!D10)</f>
        <v/>
      </c>
      <c r="E16" s="330"/>
      <c r="F16" s="331">
        <f t="shared" ref="F16:F83" si="5">IF(G16&gt;E16, "error",E16-G16)</f>
        <v>0</v>
      </c>
      <c r="G16" s="330"/>
      <c r="H16" s="330"/>
      <c r="I16" s="332">
        <f>IF(H16=$R$2,'SS-SMI'!$H$22,IF(H16=$S$2,'SS-SMI'!$I$22,IF(H16=$T$2,'SS-SMI'!$J$22,0)))</f>
        <v>0</v>
      </c>
      <c r="J16" s="332">
        <f t="shared" ref="J16:J83" si="6">SUM(I16*E16)</f>
        <v>0</v>
      </c>
      <c r="K16" s="332">
        <f t="shared" si="0"/>
        <v>0</v>
      </c>
      <c r="L16" s="333"/>
      <c r="M16" s="333"/>
      <c r="N16" s="333"/>
      <c r="O16" s="332">
        <f t="shared" si="1"/>
        <v>0</v>
      </c>
      <c r="P16" s="332">
        <f t="shared" si="2"/>
        <v>0</v>
      </c>
      <c r="Q16" s="332">
        <f t="shared" ref="Q16:Q83" si="7">IF(E16="",0,IF(H16=$R$2,$R$10*F16/E16,IF(H16=$S$2,$S$10*F16/E16,IF(H16=$T$2,$T$10*F16/E16,0))))</f>
        <v>0</v>
      </c>
      <c r="R16" s="334">
        <f t="shared" ref="R16:R83" si="8">IF(E16="",0,IF(H16=$R$2,$R$10*G16/E16,IF(H16=$S$2,$S$10*G16/E16,IF(H16=$T$2,$T$10*G16/E16,0))))</f>
        <v>0</v>
      </c>
      <c r="S16" s="335">
        <v>0</v>
      </c>
      <c r="T16" s="335">
        <v>0</v>
      </c>
      <c r="U16" s="335"/>
      <c r="V16" s="336">
        <f t="shared" si="3"/>
        <v>0</v>
      </c>
      <c r="W16" s="336">
        <f t="shared" ref="W16:W83" si="9">P16+Q16+R16-S16-T16</f>
        <v>0</v>
      </c>
      <c r="X16" s="333"/>
      <c r="Y16" s="337">
        <f t="shared" ref="Y16:Y83" si="10">IF(X16&lt;&gt;0,SUM((P16-S16-T16+R16+Q16)+X16),W16)</f>
        <v>0</v>
      </c>
      <c r="Z16" s="338"/>
      <c r="AA16" s="339"/>
      <c r="AB16" s="340"/>
      <c r="AC16" s="339"/>
      <c r="AD16" s="341">
        <f t="shared" si="4"/>
        <v>0</v>
      </c>
      <c r="AG16" s="55" t="s">
        <v>96</v>
      </c>
    </row>
    <row r="17" spans="1:33" ht="20.149999999999999" customHeight="1" x14ac:dyDescent="0.35">
      <c r="A17" s="327">
        <f t="shared" ref="A17:A83" si="11">SUM(A16+1)</f>
        <v>3</v>
      </c>
      <c r="B17" s="328" t="str">
        <f>IF(RESUMEN!B11="","",RESUMEN!B11)</f>
        <v/>
      </c>
      <c r="C17" s="329" t="str">
        <f>IF(RESUMEN!C11="","",RESUMEN!C11)</f>
        <v/>
      </c>
      <c r="D17" s="328" t="str">
        <f>IF(RESUMEN!D11="","",RESUMEN!D11)</f>
        <v/>
      </c>
      <c r="E17" s="330"/>
      <c r="F17" s="331">
        <f t="shared" si="5"/>
        <v>0</v>
      </c>
      <c r="G17" s="330"/>
      <c r="H17" s="330"/>
      <c r="I17" s="332">
        <f>IF(H17=$R$2,'SS-SMI'!$H$22,IF(H17=$S$2,'SS-SMI'!$I$22,IF(H17=$T$2,'SS-SMI'!$J$22,0)))</f>
        <v>0</v>
      </c>
      <c r="J17" s="332">
        <f t="shared" si="6"/>
        <v>0</v>
      </c>
      <c r="K17" s="332">
        <f t="shared" si="0"/>
        <v>0</v>
      </c>
      <c r="L17" s="333"/>
      <c r="M17" s="333"/>
      <c r="N17" s="333"/>
      <c r="O17" s="332">
        <f t="shared" si="1"/>
        <v>0</v>
      </c>
      <c r="P17" s="332">
        <f t="shared" si="2"/>
        <v>0</v>
      </c>
      <c r="Q17" s="332">
        <f t="shared" si="7"/>
        <v>0</v>
      </c>
      <c r="R17" s="334">
        <f t="shared" si="8"/>
        <v>0</v>
      </c>
      <c r="S17" s="335">
        <v>0</v>
      </c>
      <c r="T17" s="335">
        <v>0</v>
      </c>
      <c r="U17" s="335"/>
      <c r="V17" s="336">
        <f t="shared" si="3"/>
        <v>0</v>
      </c>
      <c r="W17" s="336">
        <f t="shared" si="9"/>
        <v>0</v>
      </c>
      <c r="X17" s="333"/>
      <c r="Y17" s="337">
        <f t="shared" si="10"/>
        <v>0</v>
      </c>
      <c r="Z17" s="338"/>
      <c r="AA17" s="339"/>
      <c r="AB17" s="340"/>
      <c r="AC17" s="339"/>
      <c r="AD17" s="341">
        <f t="shared" si="4"/>
        <v>0</v>
      </c>
      <c r="AG17" s="55" t="s">
        <v>97</v>
      </c>
    </row>
    <row r="18" spans="1:33" ht="20.149999999999999" customHeight="1" x14ac:dyDescent="0.35">
      <c r="A18" s="327">
        <f t="shared" si="11"/>
        <v>4</v>
      </c>
      <c r="B18" s="328" t="str">
        <f>IF(RESUMEN!B12="","",RESUMEN!B12)</f>
        <v/>
      </c>
      <c r="C18" s="329" t="str">
        <f>IF(RESUMEN!C12="","",RESUMEN!C12)</f>
        <v/>
      </c>
      <c r="D18" s="328" t="str">
        <f>IF(RESUMEN!D12="","",RESUMEN!D12)</f>
        <v/>
      </c>
      <c r="E18" s="330"/>
      <c r="F18" s="331">
        <f t="shared" si="5"/>
        <v>0</v>
      </c>
      <c r="G18" s="330"/>
      <c r="H18" s="330"/>
      <c r="I18" s="332">
        <f>IF(H18=$R$2,'SS-SMI'!$H$22,IF(H18=$S$2,'SS-SMI'!$I$22,IF(H18=$T$2,'SS-SMI'!$J$22,0)))</f>
        <v>0</v>
      </c>
      <c r="J18" s="332">
        <f t="shared" si="6"/>
        <v>0</v>
      </c>
      <c r="K18" s="332">
        <f t="shared" si="0"/>
        <v>0</v>
      </c>
      <c r="L18" s="333"/>
      <c r="M18" s="333"/>
      <c r="N18" s="333"/>
      <c r="O18" s="332">
        <f t="shared" si="1"/>
        <v>0</v>
      </c>
      <c r="P18" s="332">
        <f t="shared" si="2"/>
        <v>0</v>
      </c>
      <c r="Q18" s="332">
        <f t="shared" si="7"/>
        <v>0</v>
      </c>
      <c r="R18" s="334">
        <f t="shared" si="8"/>
        <v>0</v>
      </c>
      <c r="S18" s="335">
        <v>0</v>
      </c>
      <c r="T18" s="335">
        <v>0</v>
      </c>
      <c r="U18" s="335"/>
      <c r="V18" s="336">
        <f t="shared" si="3"/>
        <v>0</v>
      </c>
      <c r="W18" s="336">
        <f t="shared" si="9"/>
        <v>0</v>
      </c>
      <c r="X18" s="333"/>
      <c r="Y18" s="337">
        <f t="shared" si="10"/>
        <v>0</v>
      </c>
      <c r="Z18" s="338"/>
      <c r="AA18" s="339"/>
      <c r="AB18" s="340"/>
      <c r="AC18" s="339"/>
      <c r="AD18" s="341">
        <f t="shared" si="4"/>
        <v>0</v>
      </c>
    </row>
    <row r="19" spans="1:33" ht="20.149999999999999" customHeight="1" x14ac:dyDescent="0.35">
      <c r="A19" s="327">
        <f t="shared" si="11"/>
        <v>5</v>
      </c>
      <c r="B19" s="328" t="str">
        <f>IF(RESUMEN!B13="","",RESUMEN!B13)</f>
        <v/>
      </c>
      <c r="C19" s="329" t="str">
        <f>IF(RESUMEN!C13="","",RESUMEN!C13)</f>
        <v/>
      </c>
      <c r="D19" s="328" t="str">
        <f>IF(RESUMEN!D13="","",RESUMEN!D13)</f>
        <v/>
      </c>
      <c r="E19" s="330"/>
      <c r="F19" s="331">
        <f t="shared" si="5"/>
        <v>0</v>
      </c>
      <c r="G19" s="330"/>
      <c r="H19" s="330"/>
      <c r="I19" s="332">
        <f>IF(H19=$R$2,'SS-SMI'!$H$22,IF(H19=$S$2,'SS-SMI'!$I$22,IF(H19=$T$2,'SS-SMI'!$J$22,0)))</f>
        <v>0</v>
      </c>
      <c r="J19" s="332">
        <f t="shared" si="6"/>
        <v>0</v>
      </c>
      <c r="K19" s="332">
        <f t="shared" si="0"/>
        <v>0</v>
      </c>
      <c r="L19" s="333"/>
      <c r="M19" s="333"/>
      <c r="N19" s="333"/>
      <c r="O19" s="332">
        <f t="shared" si="1"/>
        <v>0</v>
      </c>
      <c r="P19" s="332">
        <f t="shared" si="2"/>
        <v>0</v>
      </c>
      <c r="Q19" s="332">
        <f t="shared" si="7"/>
        <v>0</v>
      </c>
      <c r="R19" s="334">
        <f t="shared" si="8"/>
        <v>0</v>
      </c>
      <c r="S19" s="335">
        <v>0</v>
      </c>
      <c r="T19" s="335">
        <v>0</v>
      </c>
      <c r="U19" s="335"/>
      <c r="V19" s="336">
        <f t="shared" si="3"/>
        <v>0</v>
      </c>
      <c r="W19" s="336">
        <f t="shared" si="9"/>
        <v>0</v>
      </c>
      <c r="X19" s="333"/>
      <c r="Y19" s="337">
        <f t="shared" si="10"/>
        <v>0</v>
      </c>
      <c r="Z19" s="338"/>
      <c r="AA19" s="339"/>
      <c r="AB19" s="340"/>
      <c r="AC19" s="339"/>
      <c r="AD19" s="341">
        <f t="shared" si="4"/>
        <v>0</v>
      </c>
    </row>
    <row r="20" spans="1:33" ht="20.149999999999999" customHeight="1" x14ac:dyDescent="0.35">
      <c r="A20" s="327">
        <f t="shared" si="11"/>
        <v>6</v>
      </c>
      <c r="B20" s="328" t="str">
        <f>IF(RESUMEN!B14="","",RESUMEN!B14)</f>
        <v/>
      </c>
      <c r="C20" s="329" t="str">
        <f>IF(RESUMEN!C14="","",RESUMEN!C14)</f>
        <v/>
      </c>
      <c r="D20" s="328" t="str">
        <f>IF(RESUMEN!D14="","",RESUMEN!D14)</f>
        <v/>
      </c>
      <c r="E20" s="330"/>
      <c r="F20" s="331">
        <f t="shared" si="5"/>
        <v>0</v>
      </c>
      <c r="G20" s="330"/>
      <c r="H20" s="330"/>
      <c r="I20" s="332">
        <f>IF(H20=$R$2,'SS-SMI'!$H$22,IF(H20=$S$2,'SS-SMI'!$I$22,IF(H20=$T$2,'SS-SMI'!$J$22,0)))</f>
        <v>0</v>
      </c>
      <c r="J20" s="332">
        <f t="shared" si="6"/>
        <v>0</v>
      </c>
      <c r="K20" s="332">
        <f t="shared" si="0"/>
        <v>0</v>
      </c>
      <c r="L20" s="333"/>
      <c r="M20" s="333"/>
      <c r="N20" s="333"/>
      <c r="O20" s="332">
        <f t="shared" si="1"/>
        <v>0</v>
      </c>
      <c r="P20" s="332">
        <f t="shared" si="2"/>
        <v>0</v>
      </c>
      <c r="Q20" s="332">
        <f t="shared" si="7"/>
        <v>0</v>
      </c>
      <c r="R20" s="334">
        <f t="shared" si="8"/>
        <v>0</v>
      </c>
      <c r="S20" s="335">
        <v>0</v>
      </c>
      <c r="T20" s="335">
        <v>0</v>
      </c>
      <c r="U20" s="335"/>
      <c r="V20" s="336">
        <f t="shared" si="3"/>
        <v>0</v>
      </c>
      <c r="W20" s="336">
        <f t="shared" si="9"/>
        <v>0</v>
      </c>
      <c r="X20" s="333"/>
      <c r="Y20" s="337">
        <f t="shared" si="10"/>
        <v>0</v>
      </c>
      <c r="Z20" s="338"/>
      <c r="AA20" s="339"/>
      <c r="AB20" s="340"/>
      <c r="AC20" s="339"/>
      <c r="AD20" s="341">
        <f t="shared" si="4"/>
        <v>0</v>
      </c>
    </row>
    <row r="21" spans="1:33" ht="20.149999999999999" customHeight="1" x14ac:dyDescent="0.35">
      <c r="A21" s="327">
        <f t="shared" si="11"/>
        <v>7</v>
      </c>
      <c r="B21" s="328" t="str">
        <f>IF(RESUMEN!B15="","",RESUMEN!B15)</f>
        <v/>
      </c>
      <c r="C21" s="329" t="str">
        <f>IF(RESUMEN!C15="","",RESUMEN!C15)</f>
        <v/>
      </c>
      <c r="D21" s="328" t="str">
        <f>IF(RESUMEN!D15="","",RESUMEN!D15)</f>
        <v/>
      </c>
      <c r="E21" s="330"/>
      <c r="F21" s="331">
        <f t="shared" si="5"/>
        <v>0</v>
      </c>
      <c r="G21" s="330"/>
      <c r="H21" s="330"/>
      <c r="I21" s="332">
        <f>IF(H21=$R$2,'SS-SMI'!$H$22,IF(H21=$S$2,'SS-SMI'!$I$22,IF(H21=$T$2,'SS-SMI'!$J$22,0)))</f>
        <v>0</v>
      </c>
      <c r="J21" s="332">
        <f t="shared" si="6"/>
        <v>0</v>
      </c>
      <c r="K21" s="332">
        <f t="shared" si="0"/>
        <v>0</v>
      </c>
      <c r="L21" s="333"/>
      <c r="M21" s="333"/>
      <c r="N21" s="333"/>
      <c r="O21" s="332">
        <f t="shared" si="1"/>
        <v>0</v>
      </c>
      <c r="P21" s="332">
        <f t="shared" si="2"/>
        <v>0</v>
      </c>
      <c r="Q21" s="332">
        <f t="shared" si="7"/>
        <v>0</v>
      </c>
      <c r="R21" s="334">
        <f t="shared" si="8"/>
        <v>0</v>
      </c>
      <c r="S21" s="335">
        <v>0</v>
      </c>
      <c r="T21" s="335">
        <v>0</v>
      </c>
      <c r="U21" s="335"/>
      <c r="V21" s="336">
        <f t="shared" si="3"/>
        <v>0</v>
      </c>
      <c r="W21" s="336">
        <f t="shared" si="9"/>
        <v>0</v>
      </c>
      <c r="X21" s="333"/>
      <c r="Y21" s="337">
        <f t="shared" si="10"/>
        <v>0</v>
      </c>
      <c r="Z21" s="338"/>
      <c r="AA21" s="339"/>
      <c r="AB21" s="340"/>
      <c r="AC21" s="339"/>
      <c r="AD21" s="341">
        <f t="shared" si="4"/>
        <v>0</v>
      </c>
    </row>
    <row r="22" spans="1:33" ht="20.149999999999999" customHeight="1" x14ac:dyDescent="0.35">
      <c r="A22" s="327">
        <f t="shared" si="11"/>
        <v>8</v>
      </c>
      <c r="B22" s="328" t="str">
        <f>IF(RESUMEN!B16="","",RESUMEN!B16)</f>
        <v/>
      </c>
      <c r="C22" s="329" t="str">
        <f>IF(RESUMEN!C16="","",RESUMEN!C16)</f>
        <v/>
      </c>
      <c r="D22" s="328" t="str">
        <f>IF(RESUMEN!D16="","",RESUMEN!D16)</f>
        <v/>
      </c>
      <c r="E22" s="330"/>
      <c r="F22" s="331">
        <f t="shared" si="5"/>
        <v>0</v>
      </c>
      <c r="G22" s="330"/>
      <c r="H22" s="330"/>
      <c r="I22" s="332">
        <f>IF(H22=$R$2,'SS-SMI'!$H$22,IF(H22=$S$2,'SS-SMI'!$I$22,IF(H22=$T$2,'SS-SMI'!$J$22,0)))</f>
        <v>0</v>
      </c>
      <c r="J22" s="332">
        <f t="shared" si="6"/>
        <v>0</v>
      </c>
      <c r="K22" s="332">
        <f t="shared" si="0"/>
        <v>0</v>
      </c>
      <c r="L22" s="333"/>
      <c r="M22" s="333"/>
      <c r="N22" s="333"/>
      <c r="O22" s="332">
        <f t="shared" si="1"/>
        <v>0</v>
      </c>
      <c r="P22" s="332">
        <f t="shared" si="2"/>
        <v>0</v>
      </c>
      <c r="Q22" s="332">
        <f t="shared" si="7"/>
        <v>0</v>
      </c>
      <c r="R22" s="334">
        <f t="shared" si="8"/>
        <v>0</v>
      </c>
      <c r="S22" s="335">
        <v>0</v>
      </c>
      <c r="T22" s="335">
        <v>0</v>
      </c>
      <c r="U22" s="335"/>
      <c r="V22" s="336">
        <f t="shared" si="3"/>
        <v>0</v>
      </c>
      <c r="W22" s="336">
        <f t="shared" si="9"/>
        <v>0</v>
      </c>
      <c r="X22" s="333"/>
      <c r="Y22" s="337">
        <f t="shared" si="10"/>
        <v>0</v>
      </c>
      <c r="Z22" s="338"/>
      <c r="AA22" s="339"/>
      <c r="AB22" s="340"/>
      <c r="AC22" s="339"/>
      <c r="AD22" s="341">
        <f t="shared" si="4"/>
        <v>0</v>
      </c>
    </row>
    <row r="23" spans="1:33" ht="20.149999999999999" customHeight="1" x14ac:dyDescent="0.35">
      <c r="A23" s="327">
        <f t="shared" si="11"/>
        <v>9</v>
      </c>
      <c r="B23" s="328" t="str">
        <f>IF(RESUMEN!B17="","",RESUMEN!B17)</f>
        <v/>
      </c>
      <c r="C23" s="329" t="str">
        <f>IF(RESUMEN!C17="","",RESUMEN!C17)</f>
        <v/>
      </c>
      <c r="D23" s="328" t="str">
        <f>IF(RESUMEN!D17="","",RESUMEN!D17)</f>
        <v/>
      </c>
      <c r="E23" s="330"/>
      <c r="F23" s="331">
        <f t="shared" si="5"/>
        <v>0</v>
      </c>
      <c r="G23" s="330"/>
      <c r="H23" s="330"/>
      <c r="I23" s="332">
        <f>IF(H23=$R$2,'SS-SMI'!$H$22,IF(H23=$S$2,'SS-SMI'!$I$22,IF(H23=$T$2,'SS-SMI'!$J$22,0)))</f>
        <v>0</v>
      </c>
      <c r="J23" s="332">
        <f t="shared" si="6"/>
        <v>0</v>
      </c>
      <c r="K23" s="332">
        <f t="shared" si="0"/>
        <v>0</v>
      </c>
      <c r="L23" s="333"/>
      <c r="M23" s="333"/>
      <c r="N23" s="333"/>
      <c r="O23" s="332">
        <f t="shared" si="1"/>
        <v>0</v>
      </c>
      <c r="P23" s="332">
        <f t="shared" si="2"/>
        <v>0</v>
      </c>
      <c r="Q23" s="332">
        <f t="shared" si="7"/>
        <v>0</v>
      </c>
      <c r="R23" s="334">
        <f t="shared" si="8"/>
        <v>0</v>
      </c>
      <c r="S23" s="335">
        <v>0</v>
      </c>
      <c r="T23" s="335">
        <v>0</v>
      </c>
      <c r="U23" s="335"/>
      <c r="V23" s="336">
        <f t="shared" si="3"/>
        <v>0</v>
      </c>
      <c r="W23" s="336">
        <f t="shared" si="9"/>
        <v>0</v>
      </c>
      <c r="X23" s="333"/>
      <c r="Y23" s="337">
        <f t="shared" si="10"/>
        <v>0</v>
      </c>
      <c r="Z23" s="338"/>
      <c r="AA23" s="339"/>
      <c r="AB23" s="340"/>
      <c r="AC23" s="339"/>
      <c r="AD23" s="341">
        <f t="shared" si="4"/>
        <v>0</v>
      </c>
    </row>
    <row r="24" spans="1:33" ht="20.149999999999999" customHeight="1" x14ac:dyDescent="0.35">
      <c r="A24" s="327">
        <f t="shared" si="11"/>
        <v>10</v>
      </c>
      <c r="B24" s="328" t="str">
        <f>IF(RESUMEN!B18="","",RESUMEN!B18)</f>
        <v/>
      </c>
      <c r="C24" s="329" t="str">
        <f>IF(RESUMEN!C18="","",RESUMEN!C18)</f>
        <v/>
      </c>
      <c r="D24" s="328" t="str">
        <f>IF(RESUMEN!D18="","",RESUMEN!D18)</f>
        <v/>
      </c>
      <c r="E24" s="330"/>
      <c r="F24" s="331">
        <f t="shared" si="5"/>
        <v>0</v>
      </c>
      <c r="G24" s="330"/>
      <c r="H24" s="330"/>
      <c r="I24" s="332">
        <f>IF(H24=$R$2,'SS-SMI'!$H$22,IF(H24=$S$2,'SS-SMI'!$I$22,IF(H24=$T$2,'SS-SMI'!$J$22,0)))</f>
        <v>0</v>
      </c>
      <c r="J24" s="332">
        <f t="shared" si="6"/>
        <v>0</v>
      </c>
      <c r="K24" s="332">
        <f t="shared" si="0"/>
        <v>0</v>
      </c>
      <c r="L24" s="333"/>
      <c r="M24" s="333"/>
      <c r="N24" s="333"/>
      <c r="O24" s="332">
        <f t="shared" si="1"/>
        <v>0</v>
      </c>
      <c r="P24" s="332">
        <f t="shared" si="2"/>
        <v>0</v>
      </c>
      <c r="Q24" s="332">
        <f t="shared" si="7"/>
        <v>0</v>
      </c>
      <c r="R24" s="334">
        <f t="shared" si="8"/>
        <v>0</v>
      </c>
      <c r="S24" s="335">
        <v>0</v>
      </c>
      <c r="T24" s="335">
        <v>0</v>
      </c>
      <c r="U24" s="335"/>
      <c r="V24" s="336">
        <f t="shared" si="3"/>
        <v>0</v>
      </c>
      <c r="W24" s="336">
        <f t="shared" si="9"/>
        <v>0</v>
      </c>
      <c r="X24" s="333"/>
      <c r="Y24" s="337">
        <f t="shared" si="10"/>
        <v>0</v>
      </c>
      <c r="Z24" s="338"/>
      <c r="AA24" s="339"/>
      <c r="AB24" s="340"/>
      <c r="AC24" s="339"/>
      <c r="AD24" s="341">
        <f t="shared" si="4"/>
        <v>0</v>
      </c>
    </row>
    <row r="25" spans="1:33" ht="20.149999999999999" customHeight="1" x14ac:dyDescent="0.35">
      <c r="A25" s="327">
        <f t="shared" si="11"/>
        <v>11</v>
      </c>
      <c r="B25" s="328" t="str">
        <f>IF(RESUMEN!B19="","",RESUMEN!B19)</f>
        <v/>
      </c>
      <c r="C25" s="329" t="str">
        <f>IF(RESUMEN!C19="","",RESUMEN!C19)</f>
        <v/>
      </c>
      <c r="D25" s="328" t="str">
        <f>IF(RESUMEN!D19="","",RESUMEN!D19)</f>
        <v/>
      </c>
      <c r="E25" s="330"/>
      <c r="F25" s="331">
        <f t="shared" si="5"/>
        <v>0</v>
      </c>
      <c r="G25" s="330"/>
      <c r="H25" s="330"/>
      <c r="I25" s="332">
        <f>IF(H25=$R$2,'SS-SMI'!$H$22,IF(H25=$S$2,'SS-SMI'!$I$22,IF(H25=$T$2,'SS-SMI'!$J$22,0)))</f>
        <v>0</v>
      </c>
      <c r="J25" s="332">
        <f t="shared" si="6"/>
        <v>0</v>
      </c>
      <c r="K25" s="332">
        <f t="shared" si="0"/>
        <v>0</v>
      </c>
      <c r="L25" s="333"/>
      <c r="M25" s="333"/>
      <c r="N25" s="333"/>
      <c r="O25" s="332">
        <f t="shared" si="1"/>
        <v>0</v>
      </c>
      <c r="P25" s="332">
        <f t="shared" si="2"/>
        <v>0</v>
      </c>
      <c r="Q25" s="332">
        <f t="shared" si="7"/>
        <v>0</v>
      </c>
      <c r="R25" s="334">
        <f t="shared" si="8"/>
        <v>0</v>
      </c>
      <c r="S25" s="335">
        <v>0</v>
      </c>
      <c r="T25" s="335">
        <v>0</v>
      </c>
      <c r="U25" s="335"/>
      <c r="V25" s="336">
        <f t="shared" si="3"/>
        <v>0</v>
      </c>
      <c r="W25" s="336">
        <f t="shared" si="9"/>
        <v>0</v>
      </c>
      <c r="X25" s="333"/>
      <c r="Y25" s="337">
        <f t="shared" si="10"/>
        <v>0</v>
      </c>
      <c r="Z25" s="338"/>
      <c r="AA25" s="339"/>
      <c r="AB25" s="340"/>
      <c r="AC25" s="339"/>
      <c r="AD25" s="341">
        <f t="shared" si="4"/>
        <v>0</v>
      </c>
    </row>
    <row r="26" spans="1:33" ht="20.149999999999999" customHeight="1" x14ac:dyDescent="0.35">
      <c r="A26" s="327">
        <f t="shared" si="11"/>
        <v>12</v>
      </c>
      <c r="B26" s="328" t="str">
        <f>IF(RESUMEN!B20="","",RESUMEN!B20)</f>
        <v/>
      </c>
      <c r="C26" s="329" t="str">
        <f>IF(RESUMEN!C20="","",RESUMEN!C20)</f>
        <v/>
      </c>
      <c r="D26" s="328" t="str">
        <f>IF(RESUMEN!D20="","",RESUMEN!D20)</f>
        <v/>
      </c>
      <c r="E26" s="330"/>
      <c r="F26" s="331">
        <f t="shared" si="5"/>
        <v>0</v>
      </c>
      <c r="G26" s="330"/>
      <c r="H26" s="330"/>
      <c r="I26" s="332">
        <f>IF(H26=$R$2,'SS-SMI'!$H$22,IF(H26=$S$2,'SS-SMI'!$I$22,IF(H26=$T$2,'SS-SMI'!$J$22,0)))</f>
        <v>0</v>
      </c>
      <c r="J26" s="332">
        <f t="shared" si="6"/>
        <v>0</v>
      </c>
      <c r="K26" s="332">
        <f t="shared" si="0"/>
        <v>0</v>
      </c>
      <c r="L26" s="333"/>
      <c r="M26" s="333"/>
      <c r="N26" s="333"/>
      <c r="O26" s="332">
        <f t="shared" si="1"/>
        <v>0</v>
      </c>
      <c r="P26" s="332">
        <f t="shared" si="2"/>
        <v>0</v>
      </c>
      <c r="Q26" s="332">
        <f t="shared" si="7"/>
        <v>0</v>
      </c>
      <c r="R26" s="334">
        <f t="shared" si="8"/>
        <v>0</v>
      </c>
      <c r="S26" s="335">
        <v>0</v>
      </c>
      <c r="T26" s="335">
        <v>0</v>
      </c>
      <c r="U26" s="335"/>
      <c r="V26" s="336">
        <f t="shared" si="3"/>
        <v>0</v>
      </c>
      <c r="W26" s="336">
        <f t="shared" si="9"/>
        <v>0</v>
      </c>
      <c r="X26" s="333"/>
      <c r="Y26" s="337">
        <f t="shared" si="10"/>
        <v>0</v>
      </c>
      <c r="Z26" s="338"/>
      <c r="AA26" s="339"/>
      <c r="AB26" s="340"/>
      <c r="AC26" s="339"/>
      <c r="AD26" s="341">
        <f t="shared" si="4"/>
        <v>0</v>
      </c>
    </row>
    <row r="27" spans="1:33" ht="20.149999999999999" customHeight="1" x14ac:dyDescent="0.35">
      <c r="A27" s="327">
        <f t="shared" si="11"/>
        <v>13</v>
      </c>
      <c r="B27" s="328" t="str">
        <f>IF(RESUMEN!B21="","",RESUMEN!B21)</f>
        <v/>
      </c>
      <c r="C27" s="329" t="str">
        <f>IF(RESUMEN!C21="","",RESUMEN!C21)</f>
        <v/>
      </c>
      <c r="D27" s="328" t="str">
        <f>IF(RESUMEN!D21="","",RESUMEN!D21)</f>
        <v/>
      </c>
      <c r="E27" s="330"/>
      <c r="F27" s="331">
        <f t="shared" si="5"/>
        <v>0</v>
      </c>
      <c r="G27" s="330"/>
      <c r="H27" s="330"/>
      <c r="I27" s="332">
        <f>IF(H27=$R$2,'SS-SMI'!$H$22,IF(H27=$S$2,'SS-SMI'!$I$22,IF(H27=$T$2,'SS-SMI'!$J$22,0)))</f>
        <v>0</v>
      </c>
      <c r="J27" s="332">
        <f t="shared" si="6"/>
        <v>0</v>
      </c>
      <c r="K27" s="332">
        <f t="shared" si="0"/>
        <v>0</v>
      </c>
      <c r="L27" s="333"/>
      <c r="M27" s="333"/>
      <c r="N27" s="333"/>
      <c r="O27" s="332">
        <f t="shared" si="1"/>
        <v>0</v>
      </c>
      <c r="P27" s="332">
        <f t="shared" si="2"/>
        <v>0</v>
      </c>
      <c r="Q27" s="332">
        <f t="shared" si="7"/>
        <v>0</v>
      </c>
      <c r="R27" s="334">
        <f t="shared" si="8"/>
        <v>0</v>
      </c>
      <c r="S27" s="335">
        <v>0</v>
      </c>
      <c r="T27" s="335">
        <v>0</v>
      </c>
      <c r="U27" s="335"/>
      <c r="V27" s="336">
        <f t="shared" si="3"/>
        <v>0</v>
      </c>
      <c r="W27" s="336">
        <f t="shared" si="9"/>
        <v>0</v>
      </c>
      <c r="X27" s="333"/>
      <c r="Y27" s="337">
        <f t="shared" si="10"/>
        <v>0</v>
      </c>
      <c r="Z27" s="338"/>
      <c r="AA27" s="339"/>
      <c r="AB27" s="340"/>
      <c r="AC27" s="339"/>
      <c r="AD27" s="341">
        <f t="shared" si="4"/>
        <v>0</v>
      </c>
    </row>
    <row r="28" spans="1:33" ht="20.149999999999999" customHeight="1" x14ac:dyDescent="0.35">
      <c r="A28" s="327">
        <f t="shared" si="11"/>
        <v>14</v>
      </c>
      <c r="B28" s="328" t="str">
        <f>IF(RESUMEN!B22="","",RESUMEN!B22)</f>
        <v/>
      </c>
      <c r="C28" s="329" t="str">
        <f>IF(RESUMEN!C22="","",RESUMEN!C22)</f>
        <v/>
      </c>
      <c r="D28" s="328" t="str">
        <f>IF(RESUMEN!D22="","",RESUMEN!D22)</f>
        <v/>
      </c>
      <c r="E28" s="330"/>
      <c r="F28" s="331">
        <f t="shared" si="5"/>
        <v>0</v>
      </c>
      <c r="G28" s="330"/>
      <c r="H28" s="330"/>
      <c r="I28" s="332">
        <f>IF(H28=$R$2,'SS-SMI'!$H$22,IF(H28=$S$2,'SS-SMI'!$I$22,IF(H28=$T$2,'SS-SMI'!$J$22,0)))</f>
        <v>0</v>
      </c>
      <c r="J28" s="332">
        <f t="shared" si="6"/>
        <v>0</v>
      </c>
      <c r="K28" s="332">
        <f t="shared" si="0"/>
        <v>0</v>
      </c>
      <c r="L28" s="333"/>
      <c r="M28" s="333"/>
      <c r="N28" s="333"/>
      <c r="O28" s="332">
        <f t="shared" si="1"/>
        <v>0</v>
      </c>
      <c r="P28" s="332">
        <f t="shared" si="2"/>
        <v>0</v>
      </c>
      <c r="Q28" s="332">
        <f t="shared" si="7"/>
        <v>0</v>
      </c>
      <c r="R28" s="334">
        <f t="shared" si="8"/>
        <v>0</v>
      </c>
      <c r="S28" s="335">
        <v>0</v>
      </c>
      <c r="T28" s="335">
        <v>0</v>
      </c>
      <c r="U28" s="335"/>
      <c r="V28" s="336">
        <f t="shared" si="3"/>
        <v>0</v>
      </c>
      <c r="W28" s="336">
        <f t="shared" si="9"/>
        <v>0</v>
      </c>
      <c r="X28" s="333"/>
      <c r="Y28" s="337">
        <f t="shared" si="10"/>
        <v>0</v>
      </c>
      <c r="Z28" s="338"/>
      <c r="AA28" s="339"/>
      <c r="AB28" s="340"/>
      <c r="AC28" s="339"/>
      <c r="AD28" s="341">
        <f t="shared" si="4"/>
        <v>0</v>
      </c>
    </row>
    <row r="29" spans="1:33" ht="20.149999999999999" customHeight="1" x14ac:dyDescent="0.35">
      <c r="A29" s="327">
        <f t="shared" si="11"/>
        <v>15</v>
      </c>
      <c r="B29" s="328" t="str">
        <f>IF(RESUMEN!B23="","",RESUMEN!B23)</f>
        <v/>
      </c>
      <c r="C29" s="329" t="str">
        <f>IF(RESUMEN!C23="","",RESUMEN!C23)</f>
        <v/>
      </c>
      <c r="D29" s="328" t="str">
        <f>IF(RESUMEN!D23="","",RESUMEN!D23)</f>
        <v/>
      </c>
      <c r="E29" s="330"/>
      <c r="F29" s="331">
        <f t="shared" si="5"/>
        <v>0</v>
      </c>
      <c r="G29" s="330"/>
      <c r="H29" s="330"/>
      <c r="I29" s="332">
        <f>IF(H29=$R$2,'SS-SMI'!$H$22,IF(H29=$S$2,'SS-SMI'!$I$22,IF(H29=$T$2,'SS-SMI'!$J$22,0)))</f>
        <v>0</v>
      </c>
      <c r="J29" s="332">
        <f t="shared" si="6"/>
        <v>0</v>
      </c>
      <c r="K29" s="332">
        <f t="shared" si="0"/>
        <v>0</v>
      </c>
      <c r="L29" s="333"/>
      <c r="M29" s="333"/>
      <c r="N29" s="333"/>
      <c r="O29" s="332">
        <f t="shared" si="1"/>
        <v>0</v>
      </c>
      <c r="P29" s="332">
        <f t="shared" si="2"/>
        <v>0</v>
      </c>
      <c r="Q29" s="332">
        <f t="shared" si="7"/>
        <v>0</v>
      </c>
      <c r="R29" s="334">
        <f t="shared" si="8"/>
        <v>0</v>
      </c>
      <c r="S29" s="335">
        <v>0</v>
      </c>
      <c r="T29" s="335">
        <v>0</v>
      </c>
      <c r="U29" s="335"/>
      <c r="V29" s="336">
        <f t="shared" si="3"/>
        <v>0</v>
      </c>
      <c r="W29" s="336">
        <f t="shared" si="9"/>
        <v>0</v>
      </c>
      <c r="X29" s="333"/>
      <c r="Y29" s="337">
        <f t="shared" si="10"/>
        <v>0</v>
      </c>
      <c r="Z29" s="338"/>
      <c r="AA29" s="339"/>
      <c r="AB29" s="340"/>
      <c r="AC29" s="339"/>
      <c r="AD29" s="341">
        <f t="shared" si="4"/>
        <v>0</v>
      </c>
    </row>
    <row r="30" spans="1:33" ht="20.149999999999999" customHeight="1" x14ac:dyDescent="0.35">
      <c r="A30" s="327">
        <f t="shared" si="11"/>
        <v>16</v>
      </c>
      <c r="B30" s="328" t="str">
        <f>IF(RESUMEN!B24="","",RESUMEN!B24)</f>
        <v/>
      </c>
      <c r="C30" s="329" t="str">
        <f>IF(RESUMEN!C24="","",RESUMEN!C24)</f>
        <v/>
      </c>
      <c r="D30" s="328" t="str">
        <f>IF(RESUMEN!D24="","",RESUMEN!D24)</f>
        <v/>
      </c>
      <c r="E30" s="330"/>
      <c r="F30" s="331">
        <f t="shared" si="5"/>
        <v>0</v>
      </c>
      <c r="G30" s="330"/>
      <c r="H30" s="330"/>
      <c r="I30" s="332">
        <f>IF(H30=$R$2,'SS-SMI'!$H$22,IF(H30=$S$2,'SS-SMI'!$I$22,IF(H30=$T$2,'SS-SMI'!$J$22,0)))</f>
        <v>0</v>
      </c>
      <c r="J30" s="332">
        <f t="shared" si="6"/>
        <v>0</v>
      </c>
      <c r="K30" s="332">
        <f t="shared" si="0"/>
        <v>0</v>
      </c>
      <c r="L30" s="333"/>
      <c r="M30" s="333"/>
      <c r="N30" s="333"/>
      <c r="O30" s="332">
        <f t="shared" si="1"/>
        <v>0</v>
      </c>
      <c r="P30" s="332">
        <f t="shared" si="2"/>
        <v>0</v>
      </c>
      <c r="Q30" s="332">
        <f t="shared" si="7"/>
        <v>0</v>
      </c>
      <c r="R30" s="334">
        <f t="shared" si="8"/>
        <v>0</v>
      </c>
      <c r="S30" s="335">
        <v>0</v>
      </c>
      <c r="T30" s="335">
        <v>0</v>
      </c>
      <c r="U30" s="335"/>
      <c r="V30" s="336">
        <f t="shared" si="3"/>
        <v>0</v>
      </c>
      <c r="W30" s="336">
        <f t="shared" si="9"/>
        <v>0</v>
      </c>
      <c r="X30" s="333"/>
      <c r="Y30" s="337">
        <f t="shared" si="10"/>
        <v>0</v>
      </c>
      <c r="Z30" s="338"/>
      <c r="AA30" s="339"/>
      <c r="AB30" s="340"/>
      <c r="AC30" s="339"/>
      <c r="AD30" s="341">
        <f t="shared" si="4"/>
        <v>0</v>
      </c>
    </row>
    <row r="31" spans="1:33" ht="20.149999999999999" customHeight="1" x14ac:dyDescent="0.35">
      <c r="A31" s="327">
        <f t="shared" si="11"/>
        <v>17</v>
      </c>
      <c r="B31" s="328" t="str">
        <f>IF(RESUMEN!B25="","",RESUMEN!B25)</f>
        <v/>
      </c>
      <c r="C31" s="329" t="str">
        <f>IF(RESUMEN!C25="","",RESUMEN!C25)</f>
        <v/>
      </c>
      <c r="D31" s="328" t="str">
        <f>IF(RESUMEN!D25="","",RESUMEN!D25)</f>
        <v/>
      </c>
      <c r="E31" s="330"/>
      <c r="F31" s="331">
        <f t="shared" si="5"/>
        <v>0</v>
      </c>
      <c r="G31" s="330"/>
      <c r="H31" s="330"/>
      <c r="I31" s="332">
        <f>IF(H31=$R$2,'SS-SMI'!$H$22,IF(H31=$S$2,'SS-SMI'!$I$22,IF(H31=$T$2,'SS-SMI'!$J$22,0)))</f>
        <v>0</v>
      </c>
      <c r="J31" s="332">
        <f t="shared" si="6"/>
        <v>0</v>
      </c>
      <c r="K31" s="332">
        <f t="shared" si="0"/>
        <v>0</v>
      </c>
      <c r="L31" s="333"/>
      <c r="M31" s="333"/>
      <c r="N31" s="333"/>
      <c r="O31" s="332">
        <f t="shared" si="1"/>
        <v>0</v>
      </c>
      <c r="P31" s="332">
        <f t="shared" si="2"/>
        <v>0</v>
      </c>
      <c r="Q31" s="332">
        <f t="shared" si="7"/>
        <v>0</v>
      </c>
      <c r="R31" s="334">
        <f t="shared" si="8"/>
        <v>0</v>
      </c>
      <c r="S31" s="335">
        <v>0</v>
      </c>
      <c r="T31" s="335">
        <v>0</v>
      </c>
      <c r="U31" s="335"/>
      <c r="V31" s="336">
        <f t="shared" si="3"/>
        <v>0</v>
      </c>
      <c r="W31" s="336">
        <f t="shared" si="9"/>
        <v>0</v>
      </c>
      <c r="X31" s="333"/>
      <c r="Y31" s="337">
        <f t="shared" si="10"/>
        <v>0</v>
      </c>
      <c r="Z31" s="338"/>
      <c r="AA31" s="339"/>
      <c r="AB31" s="340"/>
      <c r="AC31" s="339"/>
      <c r="AD31" s="341">
        <f t="shared" si="4"/>
        <v>0</v>
      </c>
    </row>
    <row r="32" spans="1:33" ht="20.149999999999999" customHeight="1" x14ac:dyDescent="0.35">
      <c r="A32" s="327">
        <f t="shared" si="11"/>
        <v>18</v>
      </c>
      <c r="B32" s="328" t="str">
        <f>IF(RESUMEN!B26="","",RESUMEN!B26)</f>
        <v/>
      </c>
      <c r="C32" s="329" t="str">
        <f>IF(RESUMEN!C26="","",RESUMEN!C26)</f>
        <v/>
      </c>
      <c r="D32" s="328" t="str">
        <f>IF(RESUMEN!D26="","",RESUMEN!D26)</f>
        <v/>
      </c>
      <c r="E32" s="330"/>
      <c r="F32" s="331">
        <f t="shared" si="5"/>
        <v>0</v>
      </c>
      <c r="G32" s="330"/>
      <c r="H32" s="330"/>
      <c r="I32" s="332">
        <f>IF(H32=$R$2,'SS-SMI'!$H$22,IF(H32=$S$2,'SS-SMI'!$I$22,IF(H32=$T$2,'SS-SMI'!$J$22,0)))</f>
        <v>0</v>
      </c>
      <c r="J32" s="332">
        <f t="shared" si="6"/>
        <v>0</v>
      </c>
      <c r="K32" s="332">
        <f t="shared" si="0"/>
        <v>0</v>
      </c>
      <c r="L32" s="333"/>
      <c r="M32" s="333"/>
      <c r="N32" s="333"/>
      <c r="O32" s="332">
        <f t="shared" si="1"/>
        <v>0</v>
      </c>
      <c r="P32" s="332">
        <f t="shared" si="2"/>
        <v>0</v>
      </c>
      <c r="Q32" s="332">
        <f t="shared" si="7"/>
        <v>0</v>
      </c>
      <c r="R32" s="334">
        <f t="shared" si="8"/>
        <v>0</v>
      </c>
      <c r="S32" s="335">
        <v>0</v>
      </c>
      <c r="T32" s="335">
        <v>0</v>
      </c>
      <c r="U32" s="335"/>
      <c r="V32" s="336">
        <f t="shared" si="3"/>
        <v>0</v>
      </c>
      <c r="W32" s="336">
        <f t="shared" si="9"/>
        <v>0</v>
      </c>
      <c r="X32" s="333"/>
      <c r="Y32" s="337">
        <f t="shared" si="10"/>
        <v>0</v>
      </c>
      <c r="Z32" s="338"/>
      <c r="AA32" s="339"/>
      <c r="AB32" s="340"/>
      <c r="AC32" s="339"/>
      <c r="AD32" s="341">
        <f t="shared" si="4"/>
        <v>0</v>
      </c>
    </row>
    <row r="33" spans="1:30" ht="20.149999999999999" customHeight="1" x14ac:dyDescent="0.35">
      <c r="A33" s="327">
        <f t="shared" si="11"/>
        <v>19</v>
      </c>
      <c r="B33" s="328" t="str">
        <f>IF(RESUMEN!B27="","",RESUMEN!B27)</f>
        <v/>
      </c>
      <c r="C33" s="329" t="str">
        <f>IF(RESUMEN!C27="","",RESUMEN!C27)</f>
        <v/>
      </c>
      <c r="D33" s="328" t="str">
        <f>IF(RESUMEN!D27="","",RESUMEN!D27)</f>
        <v/>
      </c>
      <c r="E33" s="330"/>
      <c r="F33" s="331">
        <f t="shared" si="5"/>
        <v>0</v>
      </c>
      <c r="G33" s="330"/>
      <c r="H33" s="330"/>
      <c r="I33" s="332">
        <f>IF(H33=$R$2,'SS-SMI'!$H$22,IF(H33=$S$2,'SS-SMI'!$I$22,IF(H33=$T$2,'SS-SMI'!$J$22,0)))</f>
        <v>0</v>
      </c>
      <c r="J33" s="332">
        <f t="shared" si="6"/>
        <v>0</v>
      </c>
      <c r="K33" s="332">
        <f t="shared" si="0"/>
        <v>0</v>
      </c>
      <c r="L33" s="333"/>
      <c r="M33" s="333"/>
      <c r="N33" s="333"/>
      <c r="O33" s="332">
        <f t="shared" si="1"/>
        <v>0</v>
      </c>
      <c r="P33" s="332">
        <f t="shared" si="2"/>
        <v>0</v>
      </c>
      <c r="Q33" s="332">
        <f t="shared" si="7"/>
        <v>0</v>
      </c>
      <c r="R33" s="334">
        <f t="shared" si="8"/>
        <v>0</v>
      </c>
      <c r="S33" s="335">
        <v>0</v>
      </c>
      <c r="T33" s="335">
        <v>0</v>
      </c>
      <c r="U33" s="335"/>
      <c r="V33" s="336">
        <f t="shared" si="3"/>
        <v>0</v>
      </c>
      <c r="W33" s="336">
        <f t="shared" si="9"/>
        <v>0</v>
      </c>
      <c r="X33" s="333"/>
      <c r="Y33" s="337">
        <f t="shared" si="10"/>
        <v>0</v>
      </c>
      <c r="Z33" s="338"/>
      <c r="AA33" s="339"/>
      <c r="AB33" s="340"/>
      <c r="AC33" s="339"/>
      <c r="AD33" s="341">
        <f t="shared" si="4"/>
        <v>0</v>
      </c>
    </row>
    <row r="34" spans="1:30" ht="20.149999999999999" customHeight="1" x14ac:dyDescent="0.35">
      <c r="A34" s="327">
        <f t="shared" si="11"/>
        <v>20</v>
      </c>
      <c r="B34" s="328" t="str">
        <f>IF(RESUMEN!B28="","",RESUMEN!B28)</f>
        <v/>
      </c>
      <c r="C34" s="329" t="str">
        <f>IF(RESUMEN!C28="","",RESUMEN!C28)</f>
        <v/>
      </c>
      <c r="D34" s="328" t="str">
        <f>IF(RESUMEN!D28="","",RESUMEN!D28)</f>
        <v/>
      </c>
      <c r="E34" s="330"/>
      <c r="F34" s="331">
        <f t="shared" si="5"/>
        <v>0</v>
      </c>
      <c r="G34" s="330"/>
      <c r="H34" s="330"/>
      <c r="I34" s="332">
        <f>IF(H34=$R$2,'SS-SMI'!$H$22,IF(H34=$S$2,'SS-SMI'!$I$22,IF(H34=$T$2,'SS-SMI'!$J$22,0)))</f>
        <v>0</v>
      </c>
      <c r="J34" s="332">
        <f t="shared" si="6"/>
        <v>0</v>
      </c>
      <c r="K34" s="332">
        <f t="shared" si="0"/>
        <v>0</v>
      </c>
      <c r="L34" s="333"/>
      <c r="M34" s="333"/>
      <c r="N34" s="333"/>
      <c r="O34" s="332">
        <f t="shared" si="1"/>
        <v>0</v>
      </c>
      <c r="P34" s="332">
        <f t="shared" si="2"/>
        <v>0</v>
      </c>
      <c r="Q34" s="332">
        <f t="shared" si="7"/>
        <v>0</v>
      </c>
      <c r="R34" s="334">
        <f t="shared" si="8"/>
        <v>0</v>
      </c>
      <c r="S34" s="335">
        <v>0</v>
      </c>
      <c r="T34" s="335">
        <v>0</v>
      </c>
      <c r="U34" s="335"/>
      <c r="V34" s="336">
        <f t="shared" si="3"/>
        <v>0</v>
      </c>
      <c r="W34" s="336">
        <f t="shared" si="9"/>
        <v>0</v>
      </c>
      <c r="X34" s="333"/>
      <c r="Y34" s="337">
        <f t="shared" si="10"/>
        <v>0</v>
      </c>
      <c r="Z34" s="338"/>
      <c r="AA34" s="339"/>
      <c r="AB34" s="340"/>
      <c r="AC34" s="339"/>
      <c r="AD34" s="341">
        <f t="shared" si="4"/>
        <v>0</v>
      </c>
    </row>
    <row r="35" spans="1:30" ht="20.149999999999999" customHeight="1" x14ac:dyDescent="0.35">
      <c r="A35" s="327">
        <f t="shared" si="11"/>
        <v>21</v>
      </c>
      <c r="B35" s="328" t="str">
        <f>IF(RESUMEN!B29="","",RESUMEN!B29)</f>
        <v/>
      </c>
      <c r="C35" s="329" t="str">
        <f>IF(RESUMEN!C29="","",RESUMEN!C29)</f>
        <v/>
      </c>
      <c r="D35" s="328" t="str">
        <f>IF(RESUMEN!D29="","",RESUMEN!D29)</f>
        <v/>
      </c>
      <c r="E35" s="330"/>
      <c r="F35" s="331">
        <f t="shared" si="5"/>
        <v>0</v>
      </c>
      <c r="G35" s="330"/>
      <c r="H35" s="330"/>
      <c r="I35" s="332">
        <f>IF(H35=$R$2,'SS-SMI'!$H$22,IF(H35=$S$2,'SS-SMI'!$I$22,IF(H35=$T$2,'SS-SMI'!$J$22,0)))</f>
        <v>0</v>
      </c>
      <c r="J35" s="332">
        <f t="shared" si="6"/>
        <v>0</v>
      </c>
      <c r="K35" s="332">
        <f t="shared" si="0"/>
        <v>0</v>
      </c>
      <c r="L35" s="333"/>
      <c r="M35" s="333"/>
      <c r="N35" s="333"/>
      <c r="O35" s="332">
        <f t="shared" si="1"/>
        <v>0</v>
      </c>
      <c r="P35" s="332">
        <f t="shared" si="2"/>
        <v>0</v>
      </c>
      <c r="Q35" s="332">
        <f t="shared" si="7"/>
        <v>0</v>
      </c>
      <c r="R35" s="334">
        <f t="shared" si="8"/>
        <v>0</v>
      </c>
      <c r="S35" s="335">
        <v>0</v>
      </c>
      <c r="T35" s="335">
        <v>0</v>
      </c>
      <c r="U35" s="335"/>
      <c r="V35" s="336">
        <f t="shared" si="3"/>
        <v>0</v>
      </c>
      <c r="W35" s="336">
        <f t="shared" si="9"/>
        <v>0</v>
      </c>
      <c r="X35" s="333"/>
      <c r="Y35" s="337">
        <f t="shared" si="10"/>
        <v>0</v>
      </c>
      <c r="Z35" s="338"/>
      <c r="AA35" s="339"/>
      <c r="AB35" s="340"/>
      <c r="AC35" s="339"/>
      <c r="AD35" s="341">
        <f t="shared" si="4"/>
        <v>0</v>
      </c>
    </row>
    <row r="36" spans="1:30" ht="20.149999999999999" customHeight="1" x14ac:dyDescent="0.35">
      <c r="A36" s="327">
        <f t="shared" si="11"/>
        <v>22</v>
      </c>
      <c r="B36" s="328" t="str">
        <f>IF(RESUMEN!B30="","",RESUMEN!B30)</f>
        <v/>
      </c>
      <c r="C36" s="329" t="str">
        <f>IF(RESUMEN!C30="","",RESUMEN!C30)</f>
        <v/>
      </c>
      <c r="D36" s="328" t="str">
        <f>IF(RESUMEN!D30="","",RESUMEN!D30)</f>
        <v/>
      </c>
      <c r="E36" s="330"/>
      <c r="F36" s="331">
        <f t="shared" si="5"/>
        <v>0</v>
      </c>
      <c r="G36" s="330"/>
      <c r="H36" s="330"/>
      <c r="I36" s="332">
        <f>IF(H36=$R$2,'SS-SMI'!$H$22,IF(H36=$S$2,'SS-SMI'!$I$22,IF(H36=$T$2,'SS-SMI'!$J$22,0)))</f>
        <v>0</v>
      </c>
      <c r="J36" s="332">
        <f t="shared" si="6"/>
        <v>0</v>
      </c>
      <c r="K36" s="332">
        <f t="shared" si="0"/>
        <v>0</v>
      </c>
      <c r="L36" s="333"/>
      <c r="M36" s="333"/>
      <c r="N36" s="333"/>
      <c r="O36" s="332">
        <f t="shared" si="1"/>
        <v>0</v>
      </c>
      <c r="P36" s="332">
        <f t="shared" si="2"/>
        <v>0</v>
      </c>
      <c r="Q36" s="332">
        <f t="shared" si="7"/>
        <v>0</v>
      </c>
      <c r="R36" s="334">
        <f t="shared" si="8"/>
        <v>0</v>
      </c>
      <c r="S36" s="335">
        <v>0</v>
      </c>
      <c r="T36" s="335">
        <v>0</v>
      </c>
      <c r="U36" s="335"/>
      <c r="V36" s="336">
        <f t="shared" si="3"/>
        <v>0</v>
      </c>
      <c r="W36" s="336">
        <f t="shared" si="9"/>
        <v>0</v>
      </c>
      <c r="X36" s="333"/>
      <c r="Y36" s="337">
        <f t="shared" si="10"/>
        <v>0</v>
      </c>
      <c r="Z36" s="338"/>
      <c r="AA36" s="339"/>
      <c r="AB36" s="340"/>
      <c r="AC36" s="339"/>
      <c r="AD36" s="341">
        <f t="shared" si="4"/>
        <v>0</v>
      </c>
    </row>
    <row r="37" spans="1:30" ht="20.149999999999999" customHeight="1" x14ac:dyDescent="0.35">
      <c r="A37" s="327">
        <f t="shared" si="11"/>
        <v>23</v>
      </c>
      <c r="B37" s="328" t="str">
        <f>IF(RESUMEN!B31="","",RESUMEN!B31)</f>
        <v/>
      </c>
      <c r="C37" s="329" t="str">
        <f>IF(RESUMEN!C31="","",RESUMEN!C31)</f>
        <v/>
      </c>
      <c r="D37" s="328" t="str">
        <f>IF(RESUMEN!D31="","",RESUMEN!D31)</f>
        <v/>
      </c>
      <c r="E37" s="330"/>
      <c r="F37" s="331">
        <f t="shared" si="5"/>
        <v>0</v>
      </c>
      <c r="G37" s="330"/>
      <c r="H37" s="330"/>
      <c r="I37" s="332">
        <f>IF(H37=$R$2,'SS-SMI'!$H$22,IF(H37=$S$2,'SS-SMI'!$I$22,IF(H37=$T$2,'SS-SMI'!$J$22,0)))</f>
        <v>0</v>
      </c>
      <c r="J37" s="332">
        <f t="shared" si="6"/>
        <v>0</v>
      </c>
      <c r="K37" s="332">
        <f t="shared" si="0"/>
        <v>0</v>
      </c>
      <c r="L37" s="333"/>
      <c r="M37" s="333"/>
      <c r="N37" s="333"/>
      <c r="O37" s="332">
        <f t="shared" si="1"/>
        <v>0</v>
      </c>
      <c r="P37" s="332">
        <f t="shared" si="2"/>
        <v>0</v>
      </c>
      <c r="Q37" s="332">
        <f t="shared" si="7"/>
        <v>0</v>
      </c>
      <c r="R37" s="334">
        <f t="shared" si="8"/>
        <v>0</v>
      </c>
      <c r="S37" s="335">
        <v>0</v>
      </c>
      <c r="T37" s="335">
        <v>0</v>
      </c>
      <c r="U37" s="335"/>
      <c r="V37" s="336">
        <f t="shared" si="3"/>
        <v>0</v>
      </c>
      <c r="W37" s="336">
        <f t="shared" si="9"/>
        <v>0</v>
      </c>
      <c r="X37" s="333"/>
      <c r="Y37" s="337">
        <f t="shared" si="10"/>
        <v>0</v>
      </c>
      <c r="Z37" s="338"/>
      <c r="AA37" s="339"/>
      <c r="AB37" s="340"/>
      <c r="AC37" s="339"/>
      <c r="AD37" s="341">
        <f t="shared" si="4"/>
        <v>0</v>
      </c>
    </row>
    <row r="38" spans="1:30" ht="20.149999999999999" customHeight="1" x14ac:dyDescent="0.35">
      <c r="A38" s="327">
        <f t="shared" si="11"/>
        <v>24</v>
      </c>
      <c r="B38" s="328" t="str">
        <f>IF(RESUMEN!B32="","",RESUMEN!B32)</f>
        <v/>
      </c>
      <c r="C38" s="329" t="str">
        <f>IF(RESUMEN!C32="","",RESUMEN!C32)</f>
        <v/>
      </c>
      <c r="D38" s="328" t="str">
        <f>IF(RESUMEN!D32="","",RESUMEN!D32)</f>
        <v/>
      </c>
      <c r="E38" s="330"/>
      <c r="F38" s="331">
        <f t="shared" si="5"/>
        <v>0</v>
      </c>
      <c r="G38" s="330"/>
      <c r="H38" s="330"/>
      <c r="I38" s="332">
        <f>IF(H38=$R$2,'SS-SMI'!$H$22,IF(H38=$S$2,'SS-SMI'!$I$22,IF(H38=$T$2,'SS-SMI'!$J$22,0)))</f>
        <v>0</v>
      </c>
      <c r="J38" s="332">
        <f t="shared" si="6"/>
        <v>0</v>
      </c>
      <c r="K38" s="332">
        <f t="shared" si="0"/>
        <v>0</v>
      </c>
      <c r="L38" s="333"/>
      <c r="M38" s="333"/>
      <c r="N38" s="333"/>
      <c r="O38" s="332">
        <f t="shared" si="1"/>
        <v>0</v>
      </c>
      <c r="P38" s="332">
        <f t="shared" si="2"/>
        <v>0</v>
      </c>
      <c r="Q38" s="332">
        <f t="shared" si="7"/>
        <v>0</v>
      </c>
      <c r="R38" s="334">
        <f t="shared" si="8"/>
        <v>0</v>
      </c>
      <c r="S38" s="335">
        <v>0</v>
      </c>
      <c r="T38" s="335">
        <v>0</v>
      </c>
      <c r="U38" s="335"/>
      <c r="V38" s="336">
        <f t="shared" si="3"/>
        <v>0</v>
      </c>
      <c r="W38" s="336">
        <f t="shared" si="9"/>
        <v>0</v>
      </c>
      <c r="X38" s="333"/>
      <c r="Y38" s="337">
        <f t="shared" si="10"/>
        <v>0</v>
      </c>
      <c r="Z38" s="338"/>
      <c r="AA38" s="339"/>
      <c r="AB38" s="340"/>
      <c r="AC38" s="339"/>
      <c r="AD38" s="341">
        <f t="shared" si="4"/>
        <v>0</v>
      </c>
    </row>
    <row r="39" spans="1:30" ht="20.149999999999999" customHeight="1" x14ac:dyDescent="0.35">
      <c r="A39" s="327">
        <f t="shared" si="11"/>
        <v>25</v>
      </c>
      <c r="B39" s="328" t="str">
        <f>IF(RESUMEN!B33="","",RESUMEN!B33)</f>
        <v/>
      </c>
      <c r="C39" s="329" t="str">
        <f>IF(RESUMEN!C33="","",RESUMEN!C33)</f>
        <v/>
      </c>
      <c r="D39" s="328" t="str">
        <f>IF(RESUMEN!D33="","",RESUMEN!D33)</f>
        <v/>
      </c>
      <c r="E39" s="330"/>
      <c r="F39" s="331">
        <f t="shared" si="5"/>
        <v>0</v>
      </c>
      <c r="G39" s="330"/>
      <c r="H39" s="330"/>
      <c r="I39" s="332">
        <f>IF(H39=$R$2,'SS-SMI'!$H$22,IF(H39=$S$2,'SS-SMI'!$I$22,IF(H39=$T$2,'SS-SMI'!$J$22,0)))</f>
        <v>0</v>
      </c>
      <c r="J39" s="332">
        <f t="shared" si="6"/>
        <v>0</v>
      </c>
      <c r="K39" s="332">
        <f t="shared" si="0"/>
        <v>0</v>
      </c>
      <c r="L39" s="333"/>
      <c r="M39" s="333"/>
      <c r="N39" s="333"/>
      <c r="O39" s="332">
        <f t="shared" si="1"/>
        <v>0</v>
      </c>
      <c r="P39" s="332">
        <f t="shared" si="2"/>
        <v>0</v>
      </c>
      <c r="Q39" s="332">
        <f t="shared" si="7"/>
        <v>0</v>
      </c>
      <c r="R39" s="334">
        <f t="shared" si="8"/>
        <v>0</v>
      </c>
      <c r="S39" s="335">
        <v>0</v>
      </c>
      <c r="T39" s="335">
        <v>0</v>
      </c>
      <c r="U39" s="335"/>
      <c r="V39" s="336">
        <f t="shared" si="3"/>
        <v>0</v>
      </c>
      <c r="W39" s="336">
        <f t="shared" si="9"/>
        <v>0</v>
      </c>
      <c r="X39" s="333"/>
      <c r="Y39" s="337">
        <f t="shared" si="10"/>
        <v>0</v>
      </c>
      <c r="Z39" s="338"/>
      <c r="AA39" s="339"/>
      <c r="AB39" s="340"/>
      <c r="AC39" s="339"/>
      <c r="AD39" s="341">
        <f t="shared" si="4"/>
        <v>0</v>
      </c>
    </row>
    <row r="40" spans="1:30" ht="20.149999999999999" customHeight="1" x14ac:dyDescent="0.35">
      <c r="A40" s="327">
        <f t="shared" si="11"/>
        <v>26</v>
      </c>
      <c r="B40" s="328" t="str">
        <f>IF(RESUMEN!B34="","",RESUMEN!B34)</f>
        <v/>
      </c>
      <c r="C40" s="329" t="str">
        <f>IF(RESUMEN!C34="","",RESUMEN!C34)</f>
        <v/>
      </c>
      <c r="D40" s="328" t="str">
        <f>IF(RESUMEN!D34="","",RESUMEN!D34)</f>
        <v/>
      </c>
      <c r="E40" s="330"/>
      <c r="F40" s="331">
        <f t="shared" si="5"/>
        <v>0</v>
      </c>
      <c r="G40" s="330"/>
      <c r="H40" s="330"/>
      <c r="I40" s="332">
        <f>IF(H40=$R$2,'SS-SMI'!$H$22,IF(H40=$S$2,'SS-SMI'!$I$22,IF(H40=$T$2,'SS-SMI'!$J$22,0)))</f>
        <v>0</v>
      </c>
      <c r="J40" s="332">
        <f t="shared" si="6"/>
        <v>0</v>
      </c>
      <c r="K40" s="332">
        <f t="shared" si="0"/>
        <v>0</v>
      </c>
      <c r="L40" s="333"/>
      <c r="M40" s="333"/>
      <c r="N40" s="333"/>
      <c r="O40" s="332">
        <f t="shared" si="1"/>
        <v>0</v>
      </c>
      <c r="P40" s="332">
        <f t="shared" si="2"/>
        <v>0</v>
      </c>
      <c r="Q40" s="332">
        <f t="shared" si="7"/>
        <v>0</v>
      </c>
      <c r="R40" s="334">
        <f t="shared" si="8"/>
        <v>0</v>
      </c>
      <c r="S40" s="335">
        <v>0</v>
      </c>
      <c r="T40" s="335">
        <v>0</v>
      </c>
      <c r="U40" s="335"/>
      <c r="V40" s="336">
        <f t="shared" si="3"/>
        <v>0</v>
      </c>
      <c r="W40" s="336">
        <f t="shared" si="9"/>
        <v>0</v>
      </c>
      <c r="X40" s="333"/>
      <c r="Y40" s="337">
        <f t="shared" si="10"/>
        <v>0</v>
      </c>
      <c r="Z40" s="338"/>
      <c r="AA40" s="339"/>
      <c r="AB40" s="340"/>
      <c r="AC40" s="339"/>
      <c r="AD40" s="341">
        <f t="shared" si="4"/>
        <v>0</v>
      </c>
    </row>
    <row r="41" spans="1:30" ht="20.149999999999999" customHeight="1" x14ac:dyDescent="0.35">
      <c r="A41" s="327">
        <f t="shared" si="11"/>
        <v>27</v>
      </c>
      <c r="B41" s="328" t="str">
        <f>IF(RESUMEN!B35="","",RESUMEN!B35)</f>
        <v/>
      </c>
      <c r="C41" s="329" t="str">
        <f>IF(RESUMEN!C35="","",RESUMEN!C35)</f>
        <v/>
      </c>
      <c r="D41" s="328" t="str">
        <f>IF(RESUMEN!D35="","",RESUMEN!D35)</f>
        <v/>
      </c>
      <c r="E41" s="330"/>
      <c r="F41" s="331">
        <f t="shared" si="5"/>
        <v>0</v>
      </c>
      <c r="G41" s="330"/>
      <c r="H41" s="330"/>
      <c r="I41" s="332">
        <f>IF(H41=$R$2,'SS-SMI'!$H$22,IF(H41=$S$2,'SS-SMI'!$I$22,IF(H41=$T$2,'SS-SMI'!$J$22,0)))</f>
        <v>0</v>
      </c>
      <c r="J41" s="332">
        <f t="shared" si="6"/>
        <v>0</v>
      </c>
      <c r="K41" s="332">
        <f t="shared" si="0"/>
        <v>0</v>
      </c>
      <c r="L41" s="333"/>
      <c r="M41" s="333"/>
      <c r="N41" s="333"/>
      <c r="O41" s="332">
        <f t="shared" si="1"/>
        <v>0</v>
      </c>
      <c r="P41" s="332">
        <f t="shared" si="2"/>
        <v>0</v>
      </c>
      <c r="Q41" s="332">
        <f t="shared" si="7"/>
        <v>0</v>
      </c>
      <c r="R41" s="334">
        <f t="shared" si="8"/>
        <v>0</v>
      </c>
      <c r="S41" s="335">
        <v>0</v>
      </c>
      <c r="T41" s="335">
        <v>0</v>
      </c>
      <c r="U41" s="335"/>
      <c r="V41" s="336">
        <f t="shared" si="3"/>
        <v>0</v>
      </c>
      <c r="W41" s="336">
        <f t="shared" si="9"/>
        <v>0</v>
      </c>
      <c r="X41" s="333"/>
      <c r="Y41" s="337">
        <f t="shared" si="10"/>
        <v>0</v>
      </c>
      <c r="Z41" s="338"/>
      <c r="AA41" s="339"/>
      <c r="AB41" s="340"/>
      <c r="AC41" s="339"/>
      <c r="AD41" s="341">
        <f t="shared" si="4"/>
        <v>0</v>
      </c>
    </row>
    <row r="42" spans="1:30" ht="20.149999999999999" customHeight="1" x14ac:dyDescent="0.35">
      <c r="A42" s="327">
        <f t="shared" si="11"/>
        <v>28</v>
      </c>
      <c r="B42" s="328" t="str">
        <f>IF(RESUMEN!B36="","",RESUMEN!B36)</f>
        <v/>
      </c>
      <c r="C42" s="329" t="str">
        <f>IF(RESUMEN!C36="","",RESUMEN!C36)</f>
        <v/>
      </c>
      <c r="D42" s="328" t="str">
        <f>IF(RESUMEN!D36="","",RESUMEN!D36)</f>
        <v/>
      </c>
      <c r="E42" s="330"/>
      <c r="F42" s="331">
        <f t="shared" si="5"/>
        <v>0</v>
      </c>
      <c r="G42" s="330"/>
      <c r="H42" s="330"/>
      <c r="I42" s="332">
        <f>IF(H42=$R$2,'SS-SMI'!$H$22,IF(H42=$S$2,'SS-SMI'!$I$22,IF(H42=$T$2,'SS-SMI'!$J$22,0)))</f>
        <v>0</v>
      </c>
      <c r="J42" s="332">
        <f t="shared" si="6"/>
        <v>0</v>
      </c>
      <c r="K42" s="332">
        <f t="shared" si="0"/>
        <v>0</v>
      </c>
      <c r="L42" s="333"/>
      <c r="M42" s="333"/>
      <c r="N42" s="333"/>
      <c r="O42" s="332">
        <f t="shared" si="1"/>
        <v>0</v>
      </c>
      <c r="P42" s="332">
        <f t="shared" si="2"/>
        <v>0</v>
      </c>
      <c r="Q42" s="332">
        <f t="shared" si="7"/>
        <v>0</v>
      </c>
      <c r="R42" s="334">
        <f t="shared" si="8"/>
        <v>0</v>
      </c>
      <c r="S42" s="335">
        <v>0</v>
      </c>
      <c r="T42" s="335">
        <v>0</v>
      </c>
      <c r="U42" s="335"/>
      <c r="V42" s="336">
        <f t="shared" si="3"/>
        <v>0</v>
      </c>
      <c r="W42" s="336">
        <f t="shared" si="9"/>
        <v>0</v>
      </c>
      <c r="X42" s="333"/>
      <c r="Y42" s="337">
        <f t="shared" si="10"/>
        <v>0</v>
      </c>
      <c r="Z42" s="338"/>
      <c r="AA42" s="339"/>
      <c r="AB42" s="340"/>
      <c r="AC42" s="339"/>
      <c r="AD42" s="341">
        <f t="shared" si="4"/>
        <v>0</v>
      </c>
    </row>
    <row r="43" spans="1:30" ht="20.149999999999999" customHeight="1" x14ac:dyDescent="0.35">
      <c r="A43" s="327">
        <f t="shared" si="11"/>
        <v>29</v>
      </c>
      <c r="B43" s="328" t="str">
        <f>IF(RESUMEN!B37="","",RESUMEN!B37)</f>
        <v/>
      </c>
      <c r="C43" s="329" t="str">
        <f>IF(RESUMEN!C37="","",RESUMEN!C37)</f>
        <v/>
      </c>
      <c r="D43" s="328" t="str">
        <f>IF(RESUMEN!D37="","",RESUMEN!D37)</f>
        <v/>
      </c>
      <c r="E43" s="330"/>
      <c r="F43" s="331">
        <f t="shared" si="5"/>
        <v>0</v>
      </c>
      <c r="G43" s="330"/>
      <c r="H43" s="330"/>
      <c r="I43" s="332">
        <f>IF(H43=$R$2,'SS-SMI'!$H$22,IF(H43=$S$2,'SS-SMI'!$I$22,IF(H43=$T$2,'SS-SMI'!$J$22,0)))</f>
        <v>0</v>
      </c>
      <c r="J43" s="332">
        <f t="shared" si="6"/>
        <v>0</v>
      </c>
      <c r="K43" s="332">
        <f t="shared" si="0"/>
        <v>0</v>
      </c>
      <c r="L43" s="333"/>
      <c r="M43" s="333"/>
      <c r="N43" s="333"/>
      <c r="O43" s="332">
        <f t="shared" si="1"/>
        <v>0</v>
      </c>
      <c r="P43" s="332">
        <f t="shared" si="2"/>
        <v>0</v>
      </c>
      <c r="Q43" s="332">
        <f t="shared" si="7"/>
        <v>0</v>
      </c>
      <c r="R43" s="334">
        <f t="shared" si="8"/>
        <v>0</v>
      </c>
      <c r="S43" s="335">
        <v>0</v>
      </c>
      <c r="T43" s="335">
        <v>0</v>
      </c>
      <c r="U43" s="335"/>
      <c r="V43" s="336">
        <f t="shared" si="3"/>
        <v>0</v>
      </c>
      <c r="W43" s="336">
        <f t="shared" si="9"/>
        <v>0</v>
      </c>
      <c r="X43" s="333"/>
      <c r="Y43" s="337">
        <f t="shared" si="10"/>
        <v>0</v>
      </c>
      <c r="Z43" s="338"/>
      <c r="AA43" s="339"/>
      <c r="AB43" s="340"/>
      <c r="AC43" s="339"/>
      <c r="AD43" s="341">
        <f t="shared" si="4"/>
        <v>0</v>
      </c>
    </row>
    <row r="44" spans="1:30" ht="20.149999999999999" customHeight="1" x14ac:dyDescent="0.35">
      <c r="A44" s="327">
        <f t="shared" si="11"/>
        <v>30</v>
      </c>
      <c r="B44" s="328" t="str">
        <f>IF(RESUMEN!B38="","",RESUMEN!B38)</f>
        <v/>
      </c>
      <c r="C44" s="329" t="str">
        <f>IF(RESUMEN!C38="","",RESUMEN!C38)</f>
        <v/>
      </c>
      <c r="D44" s="328" t="str">
        <f>IF(RESUMEN!D38="","",RESUMEN!D38)</f>
        <v/>
      </c>
      <c r="E44" s="330"/>
      <c r="F44" s="331">
        <f t="shared" si="5"/>
        <v>0</v>
      </c>
      <c r="G44" s="330"/>
      <c r="H44" s="330"/>
      <c r="I44" s="332">
        <f>IF(H44=$R$2,'SS-SMI'!$H$22,IF(H44=$S$2,'SS-SMI'!$I$22,IF(H44=$T$2,'SS-SMI'!$J$22,0)))</f>
        <v>0</v>
      </c>
      <c r="J44" s="332">
        <f t="shared" si="6"/>
        <v>0</v>
      </c>
      <c r="K44" s="332">
        <f t="shared" si="0"/>
        <v>0</v>
      </c>
      <c r="L44" s="333"/>
      <c r="M44" s="333"/>
      <c r="N44" s="333"/>
      <c r="O44" s="332">
        <f t="shared" si="1"/>
        <v>0</v>
      </c>
      <c r="P44" s="332">
        <f t="shared" si="2"/>
        <v>0</v>
      </c>
      <c r="Q44" s="332">
        <f t="shared" si="7"/>
        <v>0</v>
      </c>
      <c r="R44" s="334">
        <f t="shared" si="8"/>
        <v>0</v>
      </c>
      <c r="S44" s="335">
        <v>0</v>
      </c>
      <c r="T44" s="335">
        <v>0</v>
      </c>
      <c r="U44" s="335"/>
      <c r="V44" s="336">
        <f t="shared" si="3"/>
        <v>0</v>
      </c>
      <c r="W44" s="336">
        <f t="shared" si="9"/>
        <v>0</v>
      </c>
      <c r="X44" s="333"/>
      <c r="Y44" s="337">
        <f t="shared" si="10"/>
        <v>0</v>
      </c>
      <c r="Z44" s="338"/>
      <c r="AA44" s="339"/>
      <c r="AB44" s="340"/>
      <c r="AC44" s="339"/>
      <c r="AD44" s="341">
        <f t="shared" si="4"/>
        <v>0</v>
      </c>
    </row>
    <row r="45" spans="1:30" ht="20.149999999999999" customHeight="1" x14ac:dyDescent="0.35">
      <c r="A45" s="327">
        <f t="shared" si="11"/>
        <v>31</v>
      </c>
      <c r="B45" s="328" t="str">
        <f>IF(RESUMEN!B39="","",RESUMEN!B39)</f>
        <v/>
      </c>
      <c r="C45" s="329" t="str">
        <f>IF(RESUMEN!C39="","",RESUMEN!C39)</f>
        <v/>
      </c>
      <c r="D45" s="328" t="str">
        <f>IF(RESUMEN!D39="","",RESUMEN!D39)</f>
        <v/>
      </c>
      <c r="E45" s="330"/>
      <c r="F45" s="331">
        <f t="shared" si="5"/>
        <v>0</v>
      </c>
      <c r="G45" s="330"/>
      <c r="H45" s="330"/>
      <c r="I45" s="332">
        <f>IF(H45=$R$2,'SS-SMI'!$H$22,IF(H45=$S$2,'SS-SMI'!$I$22,IF(H45=$T$2,'SS-SMI'!$J$22,0)))</f>
        <v>0</v>
      </c>
      <c r="J45" s="332">
        <f t="shared" si="6"/>
        <v>0</v>
      </c>
      <c r="K45" s="332">
        <f t="shared" si="0"/>
        <v>0</v>
      </c>
      <c r="L45" s="333"/>
      <c r="M45" s="333"/>
      <c r="N45" s="333"/>
      <c r="O45" s="332">
        <f t="shared" si="1"/>
        <v>0</v>
      </c>
      <c r="P45" s="332">
        <f t="shared" si="2"/>
        <v>0</v>
      </c>
      <c r="Q45" s="332">
        <f t="shared" si="7"/>
        <v>0</v>
      </c>
      <c r="R45" s="334">
        <f t="shared" si="8"/>
        <v>0</v>
      </c>
      <c r="S45" s="335">
        <v>0</v>
      </c>
      <c r="T45" s="335">
        <v>0</v>
      </c>
      <c r="U45" s="335"/>
      <c r="V45" s="336">
        <f t="shared" si="3"/>
        <v>0</v>
      </c>
      <c r="W45" s="336">
        <f t="shared" si="9"/>
        <v>0</v>
      </c>
      <c r="X45" s="333"/>
      <c r="Y45" s="337">
        <f t="shared" si="10"/>
        <v>0</v>
      </c>
      <c r="Z45" s="338"/>
      <c r="AA45" s="339"/>
      <c r="AB45" s="340"/>
      <c r="AC45" s="339"/>
      <c r="AD45" s="341">
        <f t="shared" si="4"/>
        <v>0</v>
      </c>
    </row>
    <row r="46" spans="1:30" ht="20.149999999999999" customHeight="1" x14ac:dyDescent="0.35">
      <c r="A46" s="327">
        <f t="shared" si="11"/>
        <v>32</v>
      </c>
      <c r="B46" s="328" t="str">
        <f>IF(RESUMEN!B40="","",RESUMEN!B40)</f>
        <v/>
      </c>
      <c r="C46" s="329" t="str">
        <f>IF(RESUMEN!C40="","",RESUMEN!C40)</f>
        <v/>
      </c>
      <c r="D46" s="328" t="str">
        <f>IF(RESUMEN!D40="","",RESUMEN!D40)</f>
        <v/>
      </c>
      <c r="E46" s="330"/>
      <c r="F46" s="331">
        <f t="shared" si="5"/>
        <v>0</v>
      </c>
      <c r="G46" s="330"/>
      <c r="H46" s="330"/>
      <c r="I46" s="332">
        <f>IF(H46=$R$2,'SS-SMI'!$H$22,IF(H46=$S$2,'SS-SMI'!$I$22,IF(H46=$T$2,'SS-SMI'!$J$22,0)))</f>
        <v>0</v>
      </c>
      <c r="J46" s="332">
        <f t="shared" si="6"/>
        <v>0</v>
      </c>
      <c r="K46" s="332">
        <f t="shared" si="0"/>
        <v>0</v>
      </c>
      <c r="L46" s="333"/>
      <c r="M46" s="333"/>
      <c r="N46" s="333"/>
      <c r="O46" s="332">
        <f t="shared" si="1"/>
        <v>0</v>
      </c>
      <c r="P46" s="332">
        <f t="shared" si="2"/>
        <v>0</v>
      </c>
      <c r="Q46" s="332">
        <f t="shared" si="7"/>
        <v>0</v>
      </c>
      <c r="R46" s="334">
        <f t="shared" si="8"/>
        <v>0</v>
      </c>
      <c r="S46" s="335">
        <v>0</v>
      </c>
      <c r="T46" s="335">
        <v>0</v>
      </c>
      <c r="U46" s="335"/>
      <c r="V46" s="336">
        <f t="shared" si="3"/>
        <v>0</v>
      </c>
      <c r="W46" s="336">
        <f t="shared" si="9"/>
        <v>0</v>
      </c>
      <c r="X46" s="333"/>
      <c r="Y46" s="337">
        <f t="shared" si="10"/>
        <v>0</v>
      </c>
      <c r="Z46" s="338"/>
      <c r="AA46" s="339"/>
      <c r="AB46" s="340"/>
      <c r="AC46" s="339"/>
      <c r="AD46" s="341">
        <f t="shared" si="4"/>
        <v>0</v>
      </c>
    </row>
    <row r="47" spans="1:30" ht="20.149999999999999" customHeight="1" x14ac:dyDescent="0.35">
      <c r="A47" s="327">
        <f t="shared" si="11"/>
        <v>33</v>
      </c>
      <c r="B47" s="328" t="str">
        <f>IF(RESUMEN!B41="","",RESUMEN!B41)</f>
        <v/>
      </c>
      <c r="C47" s="329" t="str">
        <f>IF(RESUMEN!C41="","",RESUMEN!C41)</f>
        <v/>
      </c>
      <c r="D47" s="328" t="str">
        <f>IF(RESUMEN!D41="","",RESUMEN!D41)</f>
        <v/>
      </c>
      <c r="E47" s="330"/>
      <c r="F47" s="331">
        <f t="shared" si="5"/>
        <v>0</v>
      </c>
      <c r="G47" s="330"/>
      <c r="H47" s="330"/>
      <c r="I47" s="332">
        <f>IF(H47=$R$2,'SS-SMI'!$H$22,IF(H47=$S$2,'SS-SMI'!$I$22,IF(H47=$T$2,'SS-SMI'!$J$22,0)))</f>
        <v>0</v>
      </c>
      <c r="J47" s="332">
        <f t="shared" si="6"/>
        <v>0</v>
      </c>
      <c r="K47" s="332">
        <f t="shared" si="0"/>
        <v>0</v>
      </c>
      <c r="L47" s="333"/>
      <c r="M47" s="333"/>
      <c r="N47" s="333"/>
      <c r="O47" s="332">
        <f t="shared" ref="O47:O83" si="12">SUM(L47)</f>
        <v>0</v>
      </c>
      <c r="P47" s="332">
        <f t="shared" ref="P47:P83" si="13">SUM(O47-N47)</f>
        <v>0</v>
      </c>
      <c r="Q47" s="332">
        <f t="shared" si="7"/>
        <v>0</v>
      </c>
      <c r="R47" s="334">
        <f t="shared" si="8"/>
        <v>0</v>
      </c>
      <c r="S47" s="335">
        <v>0</v>
      </c>
      <c r="T47" s="335">
        <v>0</v>
      </c>
      <c r="U47" s="335"/>
      <c r="V47" s="336">
        <f t="shared" si="3"/>
        <v>0</v>
      </c>
      <c r="W47" s="336">
        <f t="shared" si="9"/>
        <v>0</v>
      </c>
      <c r="X47" s="333"/>
      <c r="Y47" s="337">
        <f t="shared" si="10"/>
        <v>0</v>
      </c>
      <c r="Z47" s="338"/>
      <c r="AA47" s="339"/>
      <c r="AB47" s="340"/>
      <c r="AC47" s="339"/>
      <c r="AD47" s="341">
        <f t="shared" ref="AD47:AD83" si="14">IF((Y47&gt;V47),0,(V47-Y47))</f>
        <v>0</v>
      </c>
    </row>
    <row r="48" spans="1:30" ht="20.149999999999999" customHeight="1" x14ac:dyDescent="0.35">
      <c r="A48" s="327">
        <f t="shared" si="11"/>
        <v>34</v>
      </c>
      <c r="B48" s="328" t="str">
        <f>IF(RESUMEN!B42="","",RESUMEN!B42)</f>
        <v/>
      </c>
      <c r="C48" s="329" t="str">
        <f>IF(RESUMEN!C42="","",RESUMEN!C42)</f>
        <v/>
      </c>
      <c r="D48" s="328" t="str">
        <f>IF(RESUMEN!D42="","",RESUMEN!D42)</f>
        <v/>
      </c>
      <c r="E48" s="330"/>
      <c r="F48" s="331">
        <f t="shared" si="5"/>
        <v>0</v>
      </c>
      <c r="G48" s="330"/>
      <c r="H48" s="330"/>
      <c r="I48" s="332">
        <f>IF(H48=$R$2,'SS-SMI'!$H$22,IF(H48=$S$2,'SS-SMI'!$I$22,IF(H48=$T$2,'SS-SMI'!$J$22,0)))</f>
        <v>0</v>
      </c>
      <c r="J48" s="332">
        <f t="shared" si="6"/>
        <v>0</v>
      </c>
      <c r="K48" s="332">
        <f t="shared" si="0"/>
        <v>0</v>
      </c>
      <c r="L48" s="333"/>
      <c r="M48" s="333"/>
      <c r="N48" s="333"/>
      <c r="O48" s="332">
        <f t="shared" si="12"/>
        <v>0</v>
      </c>
      <c r="P48" s="332">
        <f t="shared" si="13"/>
        <v>0</v>
      </c>
      <c r="Q48" s="332">
        <f t="shared" si="7"/>
        <v>0</v>
      </c>
      <c r="R48" s="334">
        <f t="shared" si="8"/>
        <v>0</v>
      </c>
      <c r="S48" s="335">
        <v>0</v>
      </c>
      <c r="T48" s="335">
        <v>0</v>
      </c>
      <c r="U48" s="335"/>
      <c r="V48" s="336">
        <f t="shared" si="3"/>
        <v>0</v>
      </c>
      <c r="W48" s="336">
        <f t="shared" si="9"/>
        <v>0</v>
      </c>
      <c r="X48" s="333"/>
      <c r="Y48" s="337">
        <f t="shared" si="10"/>
        <v>0</v>
      </c>
      <c r="Z48" s="338"/>
      <c r="AA48" s="339"/>
      <c r="AB48" s="340"/>
      <c r="AC48" s="339"/>
      <c r="AD48" s="341">
        <f t="shared" si="14"/>
        <v>0</v>
      </c>
    </row>
    <row r="49" spans="1:30" ht="20.149999999999999" customHeight="1" x14ac:dyDescent="0.35">
      <c r="A49" s="327">
        <f t="shared" si="11"/>
        <v>35</v>
      </c>
      <c r="B49" s="328" t="str">
        <f>IF(RESUMEN!B43="","",RESUMEN!B43)</f>
        <v/>
      </c>
      <c r="C49" s="329" t="str">
        <f>IF(RESUMEN!C43="","",RESUMEN!C43)</f>
        <v/>
      </c>
      <c r="D49" s="328" t="str">
        <f>IF(RESUMEN!D43="","",RESUMEN!D43)</f>
        <v/>
      </c>
      <c r="E49" s="330"/>
      <c r="F49" s="331">
        <f t="shared" si="5"/>
        <v>0</v>
      </c>
      <c r="G49" s="330"/>
      <c r="H49" s="330"/>
      <c r="I49" s="332">
        <f>IF(H49=$R$2,'SS-SMI'!$H$22,IF(H49=$S$2,'SS-SMI'!$I$22,IF(H49=$T$2,'SS-SMI'!$J$22,0)))</f>
        <v>0</v>
      </c>
      <c r="J49" s="332">
        <f t="shared" si="6"/>
        <v>0</v>
      </c>
      <c r="K49" s="332">
        <f t="shared" si="0"/>
        <v>0</v>
      </c>
      <c r="L49" s="333"/>
      <c r="M49" s="333"/>
      <c r="N49" s="333"/>
      <c r="O49" s="332">
        <f t="shared" si="12"/>
        <v>0</v>
      </c>
      <c r="P49" s="332">
        <f t="shared" si="13"/>
        <v>0</v>
      </c>
      <c r="Q49" s="332">
        <f t="shared" si="7"/>
        <v>0</v>
      </c>
      <c r="R49" s="334">
        <f t="shared" si="8"/>
        <v>0</v>
      </c>
      <c r="S49" s="335">
        <v>0</v>
      </c>
      <c r="T49" s="335">
        <v>0</v>
      </c>
      <c r="U49" s="335"/>
      <c r="V49" s="336">
        <f t="shared" si="3"/>
        <v>0</v>
      </c>
      <c r="W49" s="336">
        <f t="shared" si="9"/>
        <v>0</v>
      </c>
      <c r="X49" s="333"/>
      <c r="Y49" s="337">
        <f t="shared" si="10"/>
        <v>0</v>
      </c>
      <c r="Z49" s="338"/>
      <c r="AA49" s="339"/>
      <c r="AB49" s="340"/>
      <c r="AC49" s="339"/>
      <c r="AD49" s="341">
        <f t="shared" si="14"/>
        <v>0</v>
      </c>
    </row>
    <row r="50" spans="1:30" ht="20.149999999999999" customHeight="1" x14ac:dyDescent="0.35">
      <c r="A50" s="327">
        <f t="shared" si="11"/>
        <v>36</v>
      </c>
      <c r="B50" s="328" t="str">
        <f>IF(RESUMEN!B44="","",RESUMEN!B44)</f>
        <v/>
      </c>
      <c r="C50" s="329" t="str">
        <f>IF(RESUMEN!C44="","",RESUMEN!C44)</f>
        <v/>
      </c>
      <c r="D50" s="328" t="str">
        <f>IF(RESUMEN!D44="","",RESUMEN!D44)</f>
        <v/>
      </c>
      <c r="E50" s="330"/>
      <c r="F50" s="331">
        <f t="shared" si="5"/>
        <v>0</v>
      </c>
      <c r="G50" s="330"/>
      <c r="H50" s="330"/>
      <c r="I50" s="332">
        <f>IF(H50=$R$2,'SS-SMI'!$H$22,IF(H50=$S$2,'SS-SMI'!$I$22,IF(H50=$T$2,'SS-SMI'!$J$22,0)))</f>
        <v>0</v>
      </c>
      <c r="J50" s="332">
        <f t="shared" si="6"/>
        <v>0</v>
      </c>
      <c r="K50" s="332">
        <f t="shared" si="0"/>
        <v>0</v>
      </c>
      <c r="L50" s="333"/>
      <c r="M50" s="333"/>
      <c r="N50" s="333"/>
      <c r="O50" s="332">
        <f t="shared" si="12"/>
        <v>0</v>
      </c>
      <c r="P50" s="332">
        <f t="shared" si="13"/>
        <v>0</v>
      </c>
      <c r="Q50" s="332">
        <f t="shared" si="7"/>
        <v>0</v>
      </c>
      <c r="R50" s="334">
        <f t="shared" si="8"/>
        <v>0</v>
      </c>
      <c r="S50" s="335">
        <v>0</v>
      </c>
      <c r="T50" s="335">
        <v>0</v>
      </c>
      <c r="U50" s="335"/>
      <c r="V50" s="336">
        <f t="shared" si="3"/>
        <v>0</v>
      </c>
      <c r="W50" s="336">
        <f t="shared" si="9"/>
        <v>0</v>
      </c>
      <c r="X50" s="333"/>
      <c r="Y50" s="337">
        <f t="shared" si="10"/>
        <v>0</v>
      </c>
      <c r="Z50" s="338"/>
      <c r="AA50" s="339"/>
      <c r="AB50" s="340"/>
      <c r="AC50" s="339"/>
      <c r="AD50" s="341">
        <f t="shared" si="14"/>
        <v>0</v>
      </c>
    </row>
    <row r="51" spans="1:30" ht="20.149999999999999" customHeight="1" x14ac:dyDescent="0.35">
      <c r="A51" s="327">
        <f t="shared" si="11"/>
        <v>37</v>
      </c>
      <c r="B51" s="328" t="str">
        <f>IF(RESUMEN!B45="","",RESUMEN!B45)</f>
        <v/>
      </c>
      <c r="C51" s="329" t="str">
        <f>IF(RESUMEN!C45="","",RESUMEN!C45)</f>
        <v/>
      </c>
      <c r="D51" s="328" t="str">
        <f>IF(RESUMEN!D45="","",RESUMEN!D45)</f>
        <v/>
      </c>
      <c r="E51" s="330"/>
      <c r="F51" s="331">
        <f t="shared" si="5"/>
        <v>0</v>
      </c>
      <c r="G51" s="330"/>
      <c r="H51" s="330"/>
      <c r="I51" s="332">
        <f>IF(H51=$R$2,'SS-SMI'!$H$22,IF(H51=$S$2,'SS-SMI'!$I$22,IF(H51=$T$2,'SS-SMI'!$J$22,0)))</f>
        <v>0</v>
      </c>
      <c r="J51" s="332">
        <f t="shared" si="6"/>
        <v>0</v>
      </c>
      <c r="K51" s="332">
        <f t="shared" si="0"/>
        <v>0</v>
      </c>
      <c r="L51" s="333"/>
      <c r="M51" s="333"/>
      <c r="N51" s="333"/>
      <c r="O51" s="332">
        <f t="shared" si="12"/>
        <v>0</v>
      </c>
      <c r="P51" s="332">
        <f t="shared" si="13"/>
        <v>0</v>
      </c>
      <c r="Q51" s="332">
        <f t="shared" si="7"/>
        <v>0</v>
      </c>
      <c r="R51" s="334">
        <f t="shared" si="8"/>
        <v>0</v>
      </c>
      <c r="S51" s="335">
        <v>0</v>
      </c>
      <c r="T51" s="335">
        <v>0</v>
      </c>
      <c r="U51" s="335"/>
      <c r="V51" s="336">
        <f t="shared" si="3"/>
        <v>0</v>
      </c>
      <c r="W51" s="336">
        <f t="shared" si="9"/>
        <v>0</v>
      </c>
      <c r="X51" s="333"/>
      <c r="Y51" s="337">
        <f t="shared" si="10"/>
        <v>0</v>
      </c>
      <c r="Z51" s="338"/>
      <c r="AA51" s="339"/>
      <c r="AB51" s="340"/>
      <c r="AC51" s="339"/>
      <c r="AD51" s="341">
        <f t="shared" si="14"/>
        <v>0</v>
      </c>
    </row>
    <row r="52" spans="1:30" ht="20.149999999999999" customHeight="1" x14ac:dyDescent="0.35">
      <c r="A52" s="327">
        <f t="shared" si="11"/>
        <v>38</v>
      </c>
      <c r="B52" s="328" t="str">
        <f>IF(RESUMEN!B46="","",RESUMEN!B46)</f>
        <v/>
      </c>
      <c r="C52" s="329" t="str">
        <f>IF(RESUMEN!C46="","",RESUMEN!C46)</f>
        <v/>
      </c>
      <c r="D52" s="328" t="str">
        <f>IF(RESUMEN!D46="","",RESUMEN!D46)</f>
        <v/>
      </c>
      <c r="E52" s="330"/>
      <c r="F52" s="331">
        <f t="shared" si="5"/>
        <v>0</v>
      </c>
      <c r="G52" s="330"/>
      <c r="H52" s="330"/>
      <c r="I52" s="332">
        <f>IF(H52=$R$2,'SS-SMI'!$H$22,IF(H52=$S$2,'SS-SMI'!$I$22,IF(H52=$T$2,'SS-SMI'!$J$22,0)))</f>
        <v>0</v>
      </c>
      <c r="J52" s="332">
        <f t="shared" si="6"/>
        <v>0</v>
      </c>
      <c r="K52" s="332">
        <f t="shared" si="0"/>
        <v>0</v>
      </c>
      <c r="L52" s="333"/>
      <c r="M52" s="333"/>
      <c r="N52" s="333"/>
      <c r="O52" s="332">
        <f t="shared" si="12"/>
        <v>0</v>
      </c>
      <c r="P52" s="332">
        <f t="shared" si="13"/>
        <v>0</v>
      </c>
      <c r="Q52" s="332">
        <f t="shared" si="7"/>
        <v>0</v>
      </c>
      <c r="R52" s="334">
        <f t="shared" si="8"/>
        <v>0</v>
      </c>
      <c r="S52" s="335">
        <v>0</v>
      </c>
      <c r="T52" s="335">
        <v>0</v>
      </c>
      <c r="U52" s="335"/>
      <c r="V52" s="336">
        <f t="shared" si="3"/>
        <v>0</v>
      </c>
      <c r="W52" s="336">
        <f t="shared" si="9"/>
        <v>0</v>
      </c>
      <c r="X52" s="333"/>
      <c r="Y52" s="337">
        <f t="shared" si="10"/>
        <v>0</v>
      </c>
      <c r="Z52" s="338"/>
      <c r="AA52" s="339"/>
      <c r="AB52" s="340"/>
      <c r="AC52" s="339"/>
      <c r="AD52" s="341">
        <f t="shared" si="14"/>
        <v>0</v>
      </c>
    </row>
    <row r="53" spans="1:30" ht="20.149999999999999" customHeight="1" x14ac:dyDescent="0.35">
      <c r="A53" s="327">
        <f t="shared" si="11"/>
        <v>39</v>
      </c>
      <c r="B53" s="328" t="str">
        <f>IF(RESUMEN!B47="","",RESUMEN!B47)</f>
        <v/>
      </c>
      <c r="C53" s="329" t="str">
        <f>IF(RESUMEN!C47="","",RESUMEN!C47)</f>
        <v/>
      </c>
      <c r="D53" s="328" t="str">
        <f>IF(RESUMEN!D47="","",RESUMEN!D47)</f>
        <v/>
      </c>
      <c r="E53" s="330"/>
      <c r="F53" s="331">
        <f t="shared" si="5"/>
        <v>0</v>
      </c>
      <c r="G53" s="330"/>
      <c r="H53" s="330"/>
      <c r="I53" s="332">
        <f>IF(H53=$R$2,'SS-SMI'!$H$22,IF(H53=$S$2,'SS-SMI'!$I$22,IF(H53=$T$2,'SS-SMI'!$J$22,0)))</f>
        <v>0</v>
      </c>
      <c r="J53" s="332">
        <f t="shared" si="6"/>
        <v>0</v>
      </c>
      <c r="K53" s="332">
        <f t="shared" si="0"/>
        <v>0</v>
      </c>
      <c r="L53" s="333"/>
      <c r="M53" s="333"/>
      <c r="N53" s="333"/>
      <c r="O53" s="332">
        <f t="shared" si="12"/>
        <v>0</v>
      </c>
      <c r="P53" s="332">
        <f t="shared" si="13"/>
        <v>0</v>
      </c>
      <c r="Q53" s="332">
        <f t="shared" si="7"/>
        <v>0</v>
      </c>
      <c r="R53" s="334">
        <f t="shared" si="8"/>
        <v>0</v>
      </c>
      <c r="S53" s="335">
        <v>0</v>
      </c>
      <c r="T53" s="335">
        <v>0</v>
      </c>
      <c r="U53" s="335"/>
      <c r="V53" s="336">
        <f t="shared" si="3"/>
        <v>0</v>
      </c>
      <c r="W53" s="336">
        <f t="shared" si="9"/>
        <v>0</v>
      </c>
      <c r="X53" s="333"/>
      <c r="Y53" s="337">
        <f t="shared" si="10"/>
        <v>0</v>
      </c>
      <c r="Z53" s="338"/>
      <c r="AA53" s="339"/>
      <c r="AB53" s="340"/>
      <c r="AC53" s="339"/>
      <c r="AD53" s="341">
        <f t="shared" si="14"/>
        <v>0</v>
      </c>
    </row>
    <row r="54" spans="1:30" ht="20.149999999999999" customHeight="1" x14ac:dyDescent="0.35">
      <c r="A54" s="327">
        <f t="shared" si="11"/>
        <v>40</v>
      </c>
      <c r="B54" s="328" t="str">
        <f>IF(RESUMEN!B48="","",RESUMEN!B48)</f>
        <v/>
      </c>
      <c r="C54" s="329" t="str">
        <f>IF(RESUMEN!C48="","",RESUMEN!C48)</f>
        <v/>
      </c>
      <c r="D54" s="328" t="str">
        <f>IF(RESUMEN!D48="","",RESUMEN!D48)</f>
        <v/>
      </c>
      <c r="E54" s="330"/>
      <c r="F54" s="331">
        <f t="shared" si="5"/>
        <v>0</v>
      </c>
      <c r="G54" s="330"/>
      <c r="H54" s="330"/>
      <c r="I54" s="332">
        <f>IF(H54=$R$2,'SS-SMI'!$H$22,IF(H54=$S$2,'SS-SMI'!$I$22,IF(H54=$T$2,'SS-SMI'!$J$22,0)))</f>
        <v>0</v>
      </c>
      <c r="J54" s="332">
        <f t="shared" si="6"/>
        <v>0</v>
      </c>
      <c r="K54" s="332">
        <f t="shared" si="0"/>
        <v>0</v>
      </c>
      <c r="L54" s="333"/>
      <c r="M54" s="333"/>
      <c r="N54" s="333"/>
      <c r="O54" s="332">
        <f t="shared" si="12"/>
        <v>0</v>
      </c>
      <c r="P54" s="332">
        <f t="shared" si="13"/>
        <v>0</v>
      </c>
      <c r="Q54" s="332">
        <f t="shared" si="7"/>
        <v>0</v>
      </c>
      <c r="R54" s="334">
        <f t="shared" si="8"/>
        <v>0</v>
      </c>
      <c r="S54" s="335">
        <v>0</v>
      </c>
      <c r="T54" s="335">
        <v>0</v>
      </c>
      <c r="U54" s="335"/>
      <c r="V54" s="336">
        <f t="shared" si="3"/>
        <v>0</v>
      </c>
      <c r="W54" s="336">
        <f t="shared" si="9"/>
        <v>0</v>
      </c>
      <c r="X54" s="333"/>
      <c r="Y54" s="337">
        <f t="shared" si="10"/>
        <v>0</v>
      </c>
      <c r="Z54" s="338"/>
      <c r="AA54" s="339"/>
      <c r="AB54" s="340"/>
      <c r="AC54" s="339"/>
      <c r="AD54" s="341">
        <f t="shared" si="14"/>
        <v>0</v>
      </c>
    </row>
    <row r="55" spans="1:30" ht="20.149999999999999" customHeight="1" x14ac:dyDescent="0.35">
      <c r="A55" s="327">
        <f t="shared" si="11"/>
        <v>41</v>
      </c>
      <c r="B55" s="328" t="str">
        <f>IF(RESUMEN!B49="","",RESUMEN!B49)</f>
        <v/>
      </c>
      <c r="C55" s="329" t="str">
        <f>IF(RESUMEN!C49="","",RESUMEN!C49)</f>
        <v/>
      </c>
      <c r="D55" s="328" t="str">
        <f>IF(RESUMEN!D49="","",RESUMEN!D49)</f>
        <v/>
      </c>
      <c r="E55" s="330"/>
      <c r="F55" s="331">
        <f t="shared" ref="F55:F82" si="15">IF(G55&gt;E55, "error",E55-G55)</f>
        <v>0</v>
      </c>
      <c r="G55" s="330"/>
      <c r="H55" s="330"/>
      <c r="I55" s="332">
        <f>IF(H55=$R$2,'SS-SMI'!$H$22,IF(H55=$S$2,'SS-SMI'!$I$22,IF(H55=$T$2,'SS-SMI'!$J$22,0)))</f>
        <v>0</v>
      </c>
      <c r="J55" s="332">
        <f t="shared" ref="J55:J82" si="16">SUM(I55*E55)</f>
        <v>0</v>
      </c>
      <c r="K55" s="332">
        <f t="shared" ref="K55:K82" si="17">SUM(J55*14/12)</f>
        <v>0</v>
      </c>
      <c r="L55" s="333"/>
      <c r="M55" s="333"/>
      <c r="N55" s="333"/>
      <c r="O55" s="332">
        <f t="shared" ref="O55:O82" si="18">SUM(L55)</f>
        <v>0</v>
      </c>
      <c r="P55" s="332">
        <f t="shared" ref="P55:P82" si="19">SUM(O55-N55)</f>
        <v>0</v>
      </c>
      <c r="Q55" s="332">
        <f t="shared" ref="Q55:Q82" si="20">IF(E55="",0,IF(H55=$R$2,$R$10*F55/E55,IF(H55=$S$2,$S$10*F55/E55,IF(H55=$T$2,$T$10*F55/E55,0))))</f>
        <v>0</v>
      </c>
      <c r="R55" s="334">
        <f t="shared" ref="R55:R82" si="21">IF(E55="",0,IF(H55=$R$2,$R$10*G55/E55,IF(H55=$S$2,$S$10*G55/E55,IF(H55=$T$2,$T$10*G55/E55,0))))</f>
        <v>0</v>
      </c>
      <c r="S55" s="335">
        <v>0</v>
      </c>
      <c r="T55" s="335">
        <v>0</v>
      </c>
      <c r="U55" s="335"/>
      <c r="V55" s="336">
        <f t="shared" ref="V55:V82" si="22">SUM(O55+Q55+R55-S55-T55)</f>
        <v>0</v>
      </c>
      <c r="W55" s="336">
        <f t="shared" ref="W55:W82" si="23">P55+Q55+R55-S55-T55</f>
        <v>0</v>
      </c>
      <c r="X55" s="333"/>
      <c r="Y55" s="337">
        <f t="shared" ref="Y55:Y82" si="24">IF(X55&lt;&gt;0,SUM((P55-S55-T55+R55+Q55)+X55),W55)</f>
        <v>0</v>
      </c>
      <c r="Z55" s="338"/>
      <c r="AA55" s="339"/>
      <c r="AB55" s="340"/>
      <c r="AC55" s="339"/>
      <c r="AD55" s="341">
        <f t="shared" ref="AD55:AD82" si="25">IF((Y55&gt;V55),0,(V55-Y55))</f>
        <v>0</v>
      </c>
    </row>
    <row r="56" spans="1:30" ht="20.149999999999999" customHeight="1" x14ac:dyDescent="0.35">
      <c r="A56" s="327">
        <f t="shared" si="11"/>
        <v>42</v>
      </c>
      <c r="B56" s="328" t="str">
        <f>IF(RESUMEN!B50="","",RESUMEN!B50)</f>
        <v/>
      </c>
      <c r="C56" s="329" t="str">
        <f>IF(RESUMEN!C50="","",RESUMEN!C50)</f>
        <v/>
      </c>
      <c r="D56" s="328" t="str">
        <f>IF(RESUMEN!D50="","",RESUMEN!D50)</f>
        <v/>
      </c>
      <c r="E56" s="330"/>
      <c r="F56" s="331">
        <f t="shared" si="15"/>
        <v>0</v>
      </c>
      <c r="G56" s="330"/>
      <c r="H56" s="330"/>
      <c r="I56" s="332">
        <f>IF(H56=$R$2,'SS-SMI'!$H$22,IF(H56=$S$2,'SS-SMI'!$I$22,IF(H56=$T$2,'SS-SMI'!$J$22,0)))</f>
        <v>0</v>
      </c>
      <c r="J56" s="332">
        <f t="shared" si="16"/>
        <v>0</v>
      </c>
      <c r="K56" s="332">
        <f t="shared" si="17"/>
        <v>0</v>
      </c>
      <c r="L56" s="333"/>
      <c r="M56" s="333"/>
      <c r="N56" s="333"/>
      <c r="O56" s="332">
        <f t="shared" si="18"/>
        <v>0</v>
      </c>
      <c r="P56" s="332">
        <f t="shared" si="19"/>
        <v>0</v>
      </c>
      <c r="Q56" s="332">
        <f t="shared" si="20"/>
        <v>0</v>
      </c>
      <c r="R56" s="334">
        <f t="shared" si="21"/>
        <v>0</v>
      </c>
      <c r="S56" s="335">
        <v>0</v>
      </c>
      <c r="T56" s="335">
        <v>0</v>
      </c>
      <c r="U56" s="335"/>
      <c r="V56" s="336">
        <f t="shared" si="22"/>
        <v>0</v>
      </c>
      <c r="W56" s="336">
        <f t="shared" si="23"/>
        <v>0</v>
      </c>
      <c r="X56" s="333"/>
      <c r="Y56" s="337">
        <f t="shared" si="24"/>
        <v>0</v>
      </c>
      <c r="Z56" s="338"/>
      <c r="AA56" s="339"/>
      <c r="AB56" s="340"/>
      <c r="AC56" s="339"/>
      <c r="AD56" s="341">
        <f t="shared" si="25"/>
        <v>0</v>
      </c>
    </row>
    <row r="57" spans="1:30" ht="20.149999999999999" customHeight="1" x14ac:dyDescent="0.35">
      <c r="A57" s="327">
        <f t="shared" si="11"/>
        <v>43</v>
      </c>
      <c r="B57" s="328" t="str">
        <f>IF(RESUMEN!B51="","",RESUMEN!B51)</f>
        <v/>
      </c>
      <c r="C57" s="329" t="str">
        <f>IF(RESUMEN!C51="","",RESUMEN!C51)</f>
        <v/>
      </c>
      <c r="D57" s="328" t="str">
        <f>IF(RESUMEN!D51="","",RESUMEN!D51)</f>
        <v/>
      </c>
      <c r="E57" s="330"/>
      <c r="F57" s="331">
        <f t="shared" si="15"/>
        <v>0</v>
      </c>
      <c r="G57" s="330"/>
      <c r="H57" s="330"/>
      <c r="I57" s="332">
        <f>IF(H57=$R$2,'SS-SMI'!$H$22,IF(H57=$S$2,'SS-SMI'!$I$22,IF(H57=$T$2,'SS-SMI'!$J$22,0)))</f>
        <v>0</v>
      </c>
      <c r="J57" s="332">
        <f t="shared" si="16"/>
        <v>0</v>
      </c>
      <c r="K57" s="332">
        <f t="shared" si="17"/>
        <v>0</v>
      </c>
      <c r="L57" s="333"/>
      <c r="M57" s="333"/>
      <c r="N57" s="333"/>
      <c r="O57" s="332">
        <f t="shared" si="18"/>
        <v>0</v>
      </c>
      <c r="P57" s="332">
        <f t="shared" si="19"/>
        <v>0</v>
      </c>
      <c r="Q57" s="332">
        <f t="shared" si="20"/>
        <v>0</v>
      </c>
      <c r="R57" s="334">
        <f t="shared" si="21"/>
        <v>0</v>
      </c>
      <c r="S57" s="335">
        <v>0</v>
      </c>
      <c r="T57" s="335">
        <v>0</v>
      </c>
      <c r="U57" s="335"/>
      <c r="V57" s="336">
        <f t="shared" si="22"/>
        <v>0</v>
      </c>
      <c r="W57" s="336">
        <f t="shared" si="23"/>
        <v>0</v>
      </c>
      <c r="X57" s="333"/>
      <c r="Y57" s="337">
        <f t="shared" si="24"/>
        <v>0</v>
      </c>
      <c r="Z57" s="338"/>
      <c r="AA57" s="339"/>
      <c r="AB57" s="340"/>
      <c r="AC57" s="339"/>
      <c r="AD57" s="341">
        <f t="shared" si="25"/>
        <v>0</v>
      </c>
    </row>
    <row r="58" spans="1:30" ht="20.149999999999999" customHeight="1" x14ac:dyDescent="0.35">
      <c r="A58" s="327">
        <f t="shared" si="11"/>
        <v>44</v>
      </c>
      <c r="B58" s="328" t="str">
        <f>IF(RESUMEN!B52="","",RESUMEN!B52)</f>
        <v/>
      </c>
      <c r="C58" s="329" t="str">
        <f>IF(RESUMEN!C52="","",RESUMEN!C52)</f>
        <v/>
      </c>
      <c r="D58" s="328" t="str">
        <f>IF(RESUMEN!D52="","",RESUMEN!D52)</f>
        <v/>
      </c>
      <c r="E58" s="330"/>
      <c r="F58" s="331">
        <f t="shared" si="15"/>
        <v>0</v>
      </c>
      <c r="G58" s="330"/>
      <c r="H58" s="330"/>
      <c r="I58" s="332">
        <f>IF(H58=$R$2,'SS-SMI'!$H$22,IF(H58=$S$2,'SS-SMI'!$I$22,IF(H58=$T$2,'SS-SMI'!$J$22,0)))</f>
        <v>0</v>
      </c>
      <c r="J58" s="332">
        <f t="shared" si="16"/>
        <v>0</v>
      </c>
      <c r="K58" s="332">
        <f t="shared" si="17"/>
        <v>0</v>
      </c>
      <c r="L58" s="333"/>
      <c r="M58" s="333"/>
      <c r="N58" s="333"/>
      <c r="O58" s="332">
        <f t="shared" si="18"/>
        <v>0</v>
      </c>
      <c r="P58" s="332">
        <f t="shared" si="19"/>
        <v>0</v>
      </c>
      <c r="Q58" s="332">
        <f t="shared" si="20"/>
        <v>0</v>
      </c>
      <c r="R58" s="334">
        <f t="shared" si="21"/>
        <v>0</v>
      </c>
      <c r="S58" s="335">
        <v>0</v>
      </c>
      <c r="T58" s="335">
        <v>0</v>
      </c>
      <c r="U58" s="335"/>
      <c r="V58" s="336">
        <f t="shared" si="22"/>
        <v>0</v>
      </c>
      <c r="W58" s="336">
        <f t="shared" si="23"/>
        <v>0</v>
      </c>
      <c r="X58" s="333"/>
      <c r="Y58" s="337">
        <f t="shared" si="24"/>
        <v>0</v>
      </c>
      <c r="Z58" s="338"/>
      <c r="AA58" s="339"/>
      <c r="AB58" s="340"/>
      <c r="AC58" s="339"/>
      <c r="AD58" s="341">
        <f t="shared" si="25"/>
        <v>0</v>
      </c>
    </row>
    <row r="59" spans="1:30" ht="20.149999999999999" customHeight="1" x14ac:dyDescent="0.35">
      <c r="A59" s="327">
        <f t="shared" si="11"/>
        <v>45</v>
      </c>
      <c r="B59" s="328" t="str">
        <f>IF(RESUMEN!B53="","",RESUMEN!B53)</f>
        <v/>
      </c>
      <c r="C59" s="329" t="str">
        <f>IF(RESUMEN!C53="","",RESUMEN!C53)</f>
        <v/>
      </c>
      <c r="D59" s="328" t="str">
        <f>IF(RESUMEN!D53="","",RESUMEN!D53)</f>
        <v/>
      </c>
      <c r="E59" s="330"/>
      <c r="F59" s="331">
        <f t="shared" si="15"/>
        <v>0</v>
      </c>
      <c r="G59" s="330"/>
      <c r="H59" s="330"/>
      <c r="I59" s="332">
        <f>IF(H59=$R$2,'SS-SMI'!$H$22,IF(H59=$S$2,'SS-SMI'!$I$22,IF(H59=$T$2,'SS-SMI'!$J$22,0)))</f>
        <v>0</v>
      </c>
      <c r="J59" s="332">
        <f t="shared" si="16"/>
        <v>0</v>
      </c>
      <c r="K59" s="332">
        <f t="shared" si="17"/>
        <v>0</v>
      </c>
      <c r="L59" s="333"/>
      <c r="M59" s="333"/>
      <c r="N59" s="333"/>
      <c r="O59" s="332">
        <f t="shared" si="18"/>
        <v>0</v>
      </c>
      <c r="P59" s="332">
        <f t="shared" si="19"/>
        <v>0</v>
      </c>
      <c r="Q59" s="332">
        <f t="shared" si="20"/>
        <v>0</v>
      </c>
      <c r="R59" s="334">
        <f t="shared" si="21"/>
        <v>0</v>
      </c>
      <c r="S59" s="335">
        <v>0</v>
      </c>
      <c r="T59" s="335">
        <v>0</v>
      </c>
      <c r="U59" s="335"/>
      <c r="V59" s="336">
        <f t="shared" si="22"/>
        <v>0</v>
      </c>
      <c r="W59" s="336">
        <f t="shared" si="23"/>
        <v>0</v>
      </c>
      <c r="X59" s="333"/>
      <c r="Y59" s="337">
        <f t="shared" si="24"/>
        <v>0</v>
      </c>
      <c r="Z59" s="338"/>
      <c r="AA59" s="339"/>
      <c r="AB59" s="340"/>
      <c r="AC59" s="339"/>
      <c r="AD59" s="341">
        <f t="shared" si="25"/>
        <v>0</v>
      </c>
    </row>
    <row r="60" spans="1:30" ht="20.149999999999999" customHeight="1" x14ac:dyDescent="0.35">
      <c r="A60" s="327">
        <f t="shared" si="11"/>
        <v>46</v>
      </c>
      <c r="B60" s="328" t="str">
        <f>IF(RESUMEN!B54="","",RESUMEN!B54)</f>
        <v/>
      </c>
      <c r="C60" s="329" t="str">
        <f>IF(RESUMEN!C54="","",RESUMEN!C54)</f>
        <v/>
      </c>
      <c r="D60" s="328" t="str">
        <f>IF(RESUMEN!D54="","",RESUMEN!D54)</f>
        <v/>
      </c>
      <c r="E60" s="330"/>
      <c r="F60" s="331">
        <f t="shared" si="15"/>
        <v>0</v>
      </c>
      <c r="G60" s="330"/>
      <c r="H60" s="330"/>
      <c r="I60" s="332">
        <f>IF(H60=$R$2,'SS-SMI'!$H$22,IF(H60=$S$2,'SS-SMI'!$I$22,IF(H60=$T$2,'SS-SMI'!$J$22,0)))</f>
        <v>0</v>
      </c>
      <c r="J60" s="332">
        <f t="shared" si="16"/>
        <v>0</v>
      </c>
      <c r="K60" s="332">
        <f t="shared" si="17"/>
        <v>0</v>
      </c>
      <c r="L60" s="333"/>
      <c r="M60" s="333"/>
      <c r="N60" s="333"/>
      <c r="O60" s="332">
        <f t="shared" si="18"/>
        <v>0</v>
      </c>
      <c r="P60" s="332">
        <f t="shared" si="19"/>
        <v>0</v>
      </c>
      <c r="Q60" s="332">
        <f t="shared" si="20"/>
        <v>0</v>
      </c>
      <c r="R60" s="334">
        <f t="shared" si="21"/>
        <v>0</v>
      </c>
      <c r="S60" s="335">
        <v>0</v>
      </c>
      <c r="T60" s="335">
        <v>0</v>
      </c>
      <c r="U60" s="335"/>
      <c r="V60" s="336">
        <f t="shared" si="22"/>
        <v>0</v>
      </c>
      <c r="W60" s="336">
        <f t="shared" si="23"/>
        <v>0</v>
      </c>
      <c r="X60" s="333"/>
      <c r="Y60" s="337">
        <f t="shared" si="24"/>
        <v>0</v>
      </c>
      <c r="Z60" s="338"/>
      <c r="AA60" s="339"/>
      <c r="AB60" s="340"/>
      <c r="AC60" s="339"/>
      <c r="AD60" s="341">
        <f t="shared" si="25"/>
        <v>0</v>
      </c>
    </row>
    <row r="61" spans="1:30" ht="20.149999999999999" customHeight="1" x14ac:dyDescent="0.35">
      <c r="A61" s="327">
        <f t="shared" si="11"/>
        <v>47</v>
      </c>
      <c r="B61" s="328" t="str">
        <f>IF(RESUMEN!B55="","",RESUMEN!B55)</f>
        <v/>
      </c>
      <c r="C61" s="329" t="str">
        <f>IF(RESUMEN!C55="","",RESUMEN!C55)</f>
        <v/>
      </c>
      <c r="D61" s="328" t="str">
        <f>IF(RESUMEN!D55="","",RESUMEN!D55)</f>
        <v/>
      </c>
      <c r="E61" s="330"/>
      <c r="F61" s="331">
        <f t="shared" si="15"/>
        <v>0</v>
      </c>
      <c r="G61" s="330"/>
      <c r="H61" s="330"/>
      <c r="I61" s="332">
        <f>IF(H61=$R$2,'SS-SMI'!$H$22,IF(H61=$S$2,'SS-SMI'!$I$22,IF(H61=$T$2,'SS-SMI'!$J$22,0)))</f>
        <v>0</v>
      </c>
      <c r="J61" s="332">
        <f t="shared" si="16"/>
        <v>0</v>
      </c>
      <c r="K61" s="332">
        <f t="shared" si="17"/>
        <v>0</v>
      </c>
      <c r="L61" s="333"/>
      <c r="M61" s="333"/>
      <c r="N61" s="333"/>
      <c r="O61" s="332">
        <f t="shared" si="18"/>
        <v>0</v>
      </c>
      <c r="P61" s="332">
        <f t="shared" si="19"/>
        <v>0</v>
      </c>
      <c r="Q61" s="332">
        <f t="shared" si="20"/>
        <v>0</v>
      </c>
      <c r="R61" s="334">
        <f t="shared" si="21"/>
        <v>0</v>
      </c>
      <c r="S61" s="335">
        <v>0</v>
      </c>
      <c r="T61" s="335">
        <v>0</v>
      </c>
      <c r="U61" s="335"/>
      <c r="V61" s="336">
        <f t="shared" si="22"/>
        <v>0</v>
      </c>
      <c r="W61" s="336">
        <f t="shared" si="23"/>
        <v>0</v>
      </c>
      <c r="X61" s="333"/>
      <c r="Y61" s="337">
        <f t="shared" si="24"/>
        <v>0</v>
      </c>
      <c r="Z61" s="338"/>
      <c r="AA61" s="339"/>
      <c r="AB61" s="340"/>
      <c r="AC61" s="339"/>
      <c r="AD61" s="341">
        <f t="shared" si="25"/>
        <v>0</v>
      </c>
    </row>
    <row r="62" spans="1:30" ht="20.149999999999999" customHeight="1" x14ac:dyDescent="0.35">
      <c r="A62" s="327">
        <f t="shared" si="11"/>
        <v>48</v>
      </c>
      <c r="B62" s="328" t="str">
        <f>IF(RESUMEN!B56="","",RESUMEN!B56)</f>
        <v/>
      </c>
      <c r="C62" s="329" t="str">
        <f>IF(RESUMEN!C56="","",RESUMEN!C56)</f>
        <v/>
      </c>
      <c r="D62" s="328" t="str">
        <f>IF(RESUMEN!D56="","",RESUMEN!D56)</f>
        <v/>
      </c>
      <c r="E62" s="330"/>
      <c r="F62" s="331">
        <f t="shared" si="15"/>
        <v>0</v>
      </c>
      <c r="G62" s="330"/>
      <c r="H62" s="330"/>
      <c r="I62" s="332">
        <f>IF(H62=$R$2,'SS-SMI'!$H$22,IF(H62=$S$2,'SS-SMI'!$I$22,IF(H62=$T$2,'SS-SMI'!$J$22,0)))</f>
        <v>0</v>
      </c>
      <c r="J62" s="332">
        <f t="shared" si="16"/>
        <v>0</v>
      </c>
      <c r="K62" s="332">
        <f t="shared" si="17"/>
        <v>0</v>
      </c>
      <c r="L62" s="333"/>
      <c r="M62" s="333"/>
      <c r="N62" s="333"/>
      <c r="O62" s="332">
        <f t="shared" si="18"/>
        <v>0</v>
      </c>
      <c r="P62" s="332">
        <f t="shared" si="19"/>
        <v>0</v>
      </c>
      <c r="Q62" s="332">
        <f t="shared" si="20"/>
        <v>0</v>
      </c>
      <c r="R62" s="334">
        <f t="shared" si="21"/>
        <v>0</v>
      </c>
      <c r="S62" s="335">
        <v>0</v>
      </c>
      <c r="T62" s="335">
        <v>0</v>
      </c>
      <c r="U62" s="335"/>
      <c r="V62" s="336">
        <f t="shared" si="22"/>
        <v>0</v>
      </c>
      <c r="W62" s="336">
        <f t="shared" si="23"/>
        <v>0</v>
      </c>
      <c r="X62" s="333"/>
      <c r="Y62" s="337">
        <f t="shared" si="24"/>
        <v>0</v>
      </c>
      <c r="Z62" s="338"/>
      <c r="AA62" s="339"/>
      <c r="AB62" s="340"/>
      <c r="AC62" s="339"/>
      <c r="AD62" s="341">
        <f t="shared" si="25"/>
        <v>0</v>
      </c>
    </row>
    <row r="63" spans="1:30" ht="20.149999999999999" customHeight="1" x14ac:dyDescent="0.35">
      <c r="A63" s="327">
        <f t="shared" si="11"/>
        <v>49</v>
      </c>
      <c r="B63" s="328" t="str">
        <f>IF(RESUMEN!B57="","",RESUMEN!B57)</f>
        <v/>
      </c>
      <c r="C63" s="329" t="str">
        <f>IF(RESUMEN!C57="","",RESUMEN!C57)</f>
        <v/>
      </c>
      <c r="D63" s="328" t="str">
        <f>IF(RESUMEN!D57="","",RESUMEN!D57)</f>
        <v/>
      </c>
      <c r="E63" s="330"/>
      <c r="F63" s="331">
        <f t="shared" si="15"/>
        <v>0</v>
      </c>
      <c r="G63" s="330"/>
      <c r="H63" s="330"/>
      <c r="I63" s="332">
        <f>IF(H63=$R$2,'SS-SMI'!$H$22,IF(H63=$S$2,'SS-SMI'!$I$22,IF(H63=$T$2,'SS-SMI'!$J$22,0)))</f>
        <v>0</v>
      </c>
      <c r="J63" s="332">
        <f t="shared" si="16"/>
        <v>0</v>
      </c>
      <c r="K63" s="332">
        <f t="shared" si="17"/>
        <v>0</v>
      </c>
      <c r="L63" s="333"/>
      <c r="M63" s="333"/>
      <c r="N63" s="333"/>
      <c r="O63" s="332">
        <f t="shared" si="18"/>
        <v>0</v>
      </c>
      <c r="P63" s="332">
        <f t="shared" si="19"/>
        <v>0</v>
      </c>
      <c r="Q63" s="332">
        <f t="shared" si="20"/>
        <v>0</v>
      </c>
      <c r="R63" s="334">
        <f t="shared" si="21"/>
        <v>0</v>
      </c>
      <c r="S63" s="335">
        <v>0</v>
      </c>
      <c r="T63" s="335">
        <v>0</v>
      </c>
      <c r="U63" s="335"/>
      <c r="V63" s="336">
        <f t="shared" si="22"/>
        <v>0</v>
      </c>
      <c r="W63" s="336">
        <f t="shared" si="23"/>
        <v>0</v>
      </c>
      <c r="X63" s="333"/>
      <c r="Y63" s="337">
        <f t="shared" si="24"/>
        <v>0</v>
      </c>
      <c r="Z63" s="338"/>
      <c r="AA63" s="339"/>
      <c r="AB63" s="340"/>
      <c r="AC63" s="339"/>
      <c r="AD63" s="341">
        <f t="shared" si="25"/>
        <v>0</v>
      </c>
    </row>
    <row r="64" spans="1:30" ht="20.149999999999999" customHeight="1" x14ac:dyDescent="0.35">
      <c r="A64" s="327">
        <f t="shared" si="11"/>
        <v>50</v>
      </c>
      <c r="B64" s="328" t="str">
        <f>IF(RESUMEN!B58="","",RESUMEN!B58)</f>
        <v/>
      </c>
      <c r="C64" s="329" t="str">
        <f>IF(RESUMEN!C58="","",RESUMEN!C58)</f>
        <v/>
      </c>
      <c r="D64" s="328" t="str">
        <f>IF(RESUMEN!D58="","",RESUMEN!D58)</f>
        <v/>
      </c>
      <c r="E64" s="330"/>
      <c r="F64" s="331">
        <f t="shared" si="15"/>
        <v>0</v>
      </c>
      <c r="G64" s="330"/>
      <c r="H64" s="330"/>
      <c r="I64" s="332">
        <f>IF(H64=$R$2,'SS-SMI'!$H$22,IF(H64=$S$2,'SS-SMI'!$I$22,IF(H64=$T$2,'SS-SMI'!$J$22,0)))</f>
        <v>0</v>
      </c>
      <c r="J64" s="332">
        <f t="shared" si="16"/>
        <v>0</v>
      </c>
      <c r="K64" s="332">
        <f t="shared" si="17"/>
        <v>0</v>
      </c>
      <c r="L64" s="333"/>
      <c r="M64" s="333"/>
      <c r="N64" s="333"/>
      <c r="O64" s="332">
        <f t="shared" si="18"/>
        <v>0</v>
      </c>
      <c r="P64" s="332">
        <f t="shared" si="19"/>
        <v>0</v>
      </c>
      <c r="Q64" s="332">
        <f t="shared" si="20"/>
        <v>0</v>
      </c>
      <c r="R64" s="334">
        <f t="shared" si="21"/>
        <v>0</v>
      </c>
      <c r="S64" s="335">
        <v>0</v>
      </c>
      <c r="T64" s="335">
        <v>0</v>
      </c>
      <c r="U64" s="335"/>
      <c r="V64" s="336">
        <f t="shared" si="22"/>
        <v>0</v>
      </c>
      <c r="W64" s="336">
        <f t="shared" si="23"/>
        <v>0</v>
      </c>
      <c r="X64" s="333"/>
      <c r="Y64" s="337">
        <f t="shared" si="24"/>
        <v>0</v>
      </c>
      <c r="Z64" s="338"/>
      <c r="AA64" s="339"/>
      <c r="AB64" s="340"/>
      <c r="AC64" s="339"/>
      <c r="AD64" s="341">
        <f t="shared" si="25"/>
        <v>0</v>
      </c>
    </row>
    <row r="65" spans="1:30" ht="20.149999999999999" customHeight="1" x14ac:dyDescent="0.35">
      <c r="A65" s="327">
        <f t="shared" si="11"/>
        <v>51</v>
      </c>
      <c r="B65" s="328" t="str">
        <f>IF(RESUMEN!B59="","",RESUMEN!B59)</f>
        <v/>
      </c>
      <c r="C65" s="329" t="str">
        <f>IF(RESUMEN!C59="","",RESUMEN!C59)</f>
        <v/>
      </c>
      <c r="D65" s="328" t="str">
        <f>IF(RESUMEN!D59="","",RESUMEN!D59)</f>
        <v/>
      </c>
      <c r="E65" s="330"/>
      <c r="F65" s="331">
        <f t="shared" si="15"/>
        <v>0</v>
      </c>
      <c r="G65" s="330"/>
      <c r="H65" s="330"/>
      <c r="I65" s="332">
        <f>IF(H65=$R$2,'SS-SMI'!$H$22,IF(H65=$S$2,'SS-SMI'!$I$22,IF(H65=$T$2,'SS-SMI'!$J$22,0)))</f>
        <v>0</v>
      </c>
      <c r="J65" s="332">
        <f t="shared" si="16"/>
        <v>0</v>
      </c>
      <c r="K65" s="332">
        <f t="shared" si="17"/>
        <v>0</v>
      </c>
      <c r="L65" s="333"/>
      <c r="M65" s="333"/>
      <c r="N65" s="333"/>
      <c r="O65" s="332">
        <f t="shared" si="18"/>
        <v>0</v>
      </c>
      <c r="P65" s="332">
        <f t="shared" si="19"/>
        <v>0</v>
      </c>
      <c r="Q65" s="332">
        <f t="shared" si="20"/>
        <v>0</v>
      </c>
      <c r="R65" s="334">
        <f t="shared" si="21"/>
        <v>0</v>
      </c>
      <c r="S65" s="335">
        <v>0</v>
      </c>
      <c r="T65" s="335">
        <v>0</v>
      </c>
      <c r="U65" s="335"/>
      <c r="V65" s="336">
        <f t="shared" si="22"/>
        <v>0</v>
      </c>
      <c r="W65" s="336">
        <f t="shared" si="23"/>
        <v>0</v>
      </c>
      <c r="X65" s="333"/>
      <c r="Y65" s="337">
        <f t="shared" si="24"/>
        <v>0</v>
      </c>
      <c r="Z65" s="338"/>
      <c r="AA65" s="339"/>
      <c r="AB65" s="340"/>
      <c r="AC65" s="339"/>
      <c r="AD65" s="341">
        <f t="shared" si="25"/>
        <v>0</v>
      </c>
    </row>
    <row r="66" spans="1:30" ht="20.149999999999999" customHeight="1" x14ac:dyDescent="0.35">
      <c r="A66" s="327">
        <f t="shared" si="11"/>
        <v>52</v>
      </c>
      <c r="B66" s="328" t="str">
        <f>IF(RESUMEN!B60="","",RESUMEN!B60)</f>
        <v/>
      </c>
      <c r="C66" s="329" t="str">
        <f>IF(RESUMEN!C60="","",RESUMEN!C60)</f>
        <v/>
      </c>
      <c r="D66" s="328" t="str">
        <f>IF(RESUMEN!D60="","",RESUMEN!D60)</f>
        <v/>
      </c>
      <c r="E66" s="330"/>
      <c r="F66" s="331">
        <f t="shared" si="15"/>
        <v>0</v>
      </c>
      <c r="G66" s="330"/>
      <c r="H66" s="330"/>
      <c r="I66" s="332">
        <f>IF(H66=$R$2,'SS-SMI'!$H$22,IF(H66=$S$2,'SS-SMI'!$I$22,IF(H66=$T$2,'SS-SMI'!$J$22,0)))</f>
        <v>0</v>
      </c>
      <c r="J66" s="332">
        <f t="shared" si="16"/>
        <v>0</v>
      </c>
      <c r="K66" s="332">
        <f t="shared" si="17"/>
        <v>0</v>
      </c>
      <c r="L66" s="333"/>
      <c r="M66" s="333"/>
      <c r="N66" s="333"/>
      <c r="O66" s="332">
        <f t="shared" si="18"/>
        <v>0</v>
      </c>
      <c r="P66" s="332">
        <f t="shared" si="19"/>
        <v>0</v>
      </c>
      <c r="Q66" s="332">
        <f t="shared" si="20"/>
        <v>0</v>
      </c>
      <c r="R66" s="334">
        <f t="shared" si="21"/>
        <v>0</v>
      </c>
      <c r="S66" s="335">
        <v>0</v>
      </c>
      <c r="T66" s="335">
        <v>0</v>
      </c>
      <c r="U66" s="335"/>
      <c r="V66" s="336">
        <f t="shared" si="22"/>
        <v>0</v>
      </c>
      <c r="W66" s="336">
        <f t="shared" si="23"/>
        <v>0</v>
      </c>
      <c r="X66" s="333"/>
      <c r="Y66" s="337">
        <f t="shared" si="24"/>
        <v>0</v>
      </c>
      <c r="Z66" s="338"/>
      <c r="AA66" s="339"/>
      <c r="AB66" s="340"/>
      <c r="AC66" s="339"/>
      <c r="AD66" s="341">
        <f t="shared" si="25"/>
        <v>0</v>
      </c>
    </row>
    <row r="67" spans="1:30" ht="20.149999999999999" customHeight="1" x14ac:dyDescent="0.35">
      <c r="A67" s="327">
        <f t="shared" si="11"/>
        <v>53</v>
      </c>
      <c r="B67" s="328" t="str">
        <f>IF(RESUMEN!B61="","",RESUMEN!B61)</f>
        <v/>
      </c>
      <c r="C67" s="329" t="str">
        <f>IF(RESUMEN!C61="","",RESUMEN!C61)</f>
        <v/>
      </c>
      <c r="D67" s="328" t="str">
        <f>IF(RESUMEN!D61="","",RESUMEN!D61)</f>
        <v/>
      </c>
      <c r="E67" s="330"/>
      <c r="F67" s="331">
        <f t="shared" si="15"/>
        <v>0</v>
      </c>
      <c r="G67" s="330"/>
      <c r="H67" s="330"/>
      <c r="I67" s="332">
        <f>IF(H67=$R$2,'SS-SMI'!$H$22,IF(H67=$S$2,'SS-SMI'!$I$22,IF(H67=$T$2,'SS-SMI'!$J$22,0)))</f>
        <v>0</v>
      </c>
      <c r="J67" s="332">
        <f t="shared" si="16"/>
        <v>0</v>
      </c>
      <c r="K67" s="332">
        <f t="shared" si="17"/>
        <v>0</v>
      </c>
      <c r="L67" s="333"/>
      <c r="M67" s="333"/>
      <c r="N67" s="333"/>
      <c r="O67" s="332">
        <f t="shared" si="18"/>
        <v>0</v>
      </c>
      <c r="P67" s="332">
        <f t="shared" si="19"/>
        <v>0</v>
      </c>
      <c r="Q67" s="332">
        <f t="shared" si="20"/>
        <v>0</v>
      </c>
      <c r="R67" s="334">
        <f t="shared" si="21"/>
        <v>0</v>
      </c>
      <c r="S67" s="335">
        <v>0</v>
      </c>
      <c r="T67" s="335">
        <v>0</v>
      </c>
      <c r="U67" s="335"/>
      <c r="V67" s="336">
        <f t="shared" si="22"/>
        <v>0</v>
      </c>
      <c r="W67" s="336">
        <f t="shared" si="23"/>
        <v>0</v>
      </c>
      <c r="X67" s="333"/>
      <c r="Y67" s="337">
        <f t="shared" si="24"/>
        <v>0</v>
      </c>
      <c r="Z67" s="338"/>
      <c r="AA67" s="339"/>
      <c r="AB67" s="340"/>
      <c r="AC67" s="339"/>
      <c r="AD67" s="341">
        <f t="shared" si="25"/>
        <v>0</v>
      </c>
    </row>
    <row r="68" spans="1:30" ht="20.149999999999999" customHeight="1" x14ac:dyDescent="0.35">
      <c r="A68" s="327">
        <f t="shared" si="11"/>
        <v>54</v>
      </c>
      <c r="B68" s="328" t="str">
        <f>IF(RESUMEN!B62="","",RESUMEN!B62)</f>
        <v/>
      </c>
      <c r="C68" s="329" t="str">
        <f>IF(RESUMEN!C62="","",RESUMEN!C62)</f>
        <v/>
      </c>
      <c r="D68" s="328" t="str">
        <f>IF(RESUMEN!D62="","",RESUMEN!D62)</f>
        <v/>
      </c>
      <c r="E68" s="330"/>
      <c r="F68" s="331">
        <f t="shared" si="15"/>
        <v>0</v>
      </c>
      <c r="G68" s="330"/>
      <c r="H68" s="330"/>
      <c r="I68" s="332">
        <f>IF(H68=$R$2,'SS-SMI'!$H$22,IF(H68=$S$2,'SS-SMI'!$I$22,IF(H68=$T$2,'SS-SMI'!$J$22,0)))</f>
        <v>0</v>
      </c>
      <c r="J68" s="332">
        <f t="shared" si="16"/>
        <v>0</v>
      </c>
      <c r="K68" s="332">
        <f t="shared" si="17"/>
        <v>0</v>
      </c>
      <c r="L68" s="333"/>
      <c r="M68" s="333"/>
      <c r="N68" s="333"/>
      <c r="O68" s="332">
        <f t="shared" si="18"/>
        <v>0</v>
      </c>
      <c r="P68" s="332">
        <f t="shared" si="19"/>
        <v>0</v>
      </c>
      <c r="Q68" s="332">
        <f t="shared" si="20"/>
        <v>0</v>
      </c>
      <c r="R68" s="334">
        <f t="shared" si="21"/>
        <v>0</v>
      </c>
      <c r="S68" s="335">
        <v>0</v>
      </c>
      <c r="T68" s="335">
        <v>0</v>
      </c>
      <c r="U68" s="335"/>
      <c r="V68" s="336">
        <f t="shared" si="22"/>
        <v>0</v>
      </c>
      <c r="W68" s="336">
        <f t="shared" si="23"/>
        <v>0</v>
      </c>
      <c r="X68" s="333"/>
      <c r="Y68" s="337">
        <f t="shared" si="24"/>
        <v>0</v>
      </c>
      <c r="Z68" s="338"/>
      <c r="AA68" s="339"/>
      <c r="AB68" s="340"/>
      <c r="AC68" s="339"/>
      <c r="AD68" s="341">
        <f t="shared" si="25"/>
        <v>0</v>
      </c>
    </row>
    <row r="69" spans="1:30" ht="20.149999999999999" customHeight="1" x14ac:dyDescent="0.35">
      <c r="A69" s="327">
        <f t="shared" si="11"/>
        <v>55</v>
      </c>
      <c r="B69" s="328" t="str">
        <f>IF(RESUMEN!B63="","",RESUMEN!B63)</f>
        <v/>
      </c>
      <c r="C69" s="329" t="str">
        <f>IF(RESUMEN!C63="","",RESUMEN!C63)</f>
        <v/>
      </c>
      <c r="D69" s="328" t="str">
        <f>IF(RESUMEN!D63="","",RESUMEN!D63)</f>
        <v/>
      </c>
      <c r="E69" s="330"/>
      <c r="F69" s="331">
        <f t="shared" si="15"/>
        <v>0</v>
      </c>
      <c r="G69" s="330"/>
      <c r="H69" s="330"/>
      <c r="I69" s="332">
        <f>IF(H69=$R$2,'SS-SMI'!$H$22,IF(H69=$S$2,'SS-SMI'!$I$22,IF(H69=$T$2,'SS-SMI'!$J$22,0)))</f>
        <v>0</v>
      </c>
      <c r="J69" s="332">
        <f t="shared" si="16"/>
        <v>0</v>
      </c>
      <c r="K69" s="332">
        <f t="shared" si="17"/>
        <v>0</v>
      </c>
      <c r="L69" s="333"/>
      <c r="M69" s="333"/>
      <c r="N69" s="333"/>
      <c r="O69" s="332">
        <f t="shared" si="18"/>
        <v>0</v>
      </c>
      <c r="P69" s="332">
        <f t="shared" si="19"/>
        <v>0</v>
      </c>
      <c r="Q69" s="332">
        <f t="shared" si="20"/>
        <v>0</v>
      </c>
      <c r="R69" s="334">
        <f t="shared" si="21"/>
        <v>0</v>
      </c>
      <c r="S69" s="335">
        <v>0</v>
      </c>
      <c r="T69" s="335">
        <v>0</v>
      </c>
      <c r="U69" s="335"/>
      <c r="V69" s="336">
        <f t="shared" si="22"/>
        <v>0</v>
      </c>
      <c r="W69" s="336">
        <f t="shared" si="23"/>
        <v>0</v>
      </c>
      <c r="X69" s="333"/>
      <c r="Y69" s="337">
        <f t="shared" si="24"/>
        <v>0</v>
      </c>
      <c r="Z69" s="338"/>
      <c r="AA69" s="339"/>
      <c r="AB69" s="340"/>
      <c r="AC69" s="339"/>
      <c r="AD69" s="341">
        <f t="shared" si="25"/>
        <v>0</v>
      </c>
    </row>
    <row r="70" spans="1:30" ht="20.149999999999999" customHeight="1" x14ac:dyDescent="0.35">
      <c r="A70" s="327">
        <f t="shared" si="11"/>
        <v>56</v>
      </c>
      <c r="B70" s="328" t="str">
        <f>IF(RESUMEN!B64="","",RESUMEN!B64)</f>
        <v/>
      </c>
      <c r="C70" s="329" t="str">
        <f>IF(RESUMEN!C64="","",RESUMEN!C64)</f>
        <v/>
      </c>
      <c r="D70" s="328" t="str">
        <f>IF(RESUMEN!D64="","",RESUMEN!D64)</f>
        <v/>
      </c>
      <c r="E70" s="330"/>
      <c r="F70" s="331">
        <f t="shared" si="15"/>
        <v>0</v>
      </c>
      <c r="G70" s="330"/>
      <c r="H70" s="330"/>
      <c r="I70" s="332">
        <f>IF(H70=$R$2,'SS-SMI'!$H$22,IF(H70=$S$2,'SS-SMI'!$I$22,IF(H70=$T$2,'SS-SMI'!$J$22,0)))</f>
        <v>0</v>
      </c>
      <c r="J70" s="332">
        <f t="shared" si="16"/>
        <v>0</v>
      </c>
      <c r="K70" s="332">
        <f t="shared" si="17"/>
        <v>0</v>
      </c>
      <c r="L70" s="333"/>
      <c r="M70" s="333"/>
      <c r="N70" s="333"/>
      <c r="O70" s="332">
        <f t="shared" si="18"/>
        <v>0</v>
      </c>
      <c r="P70" s="332">
        <f t="shared" si="19"/>
        <v>0</v>
      </c>
      <c r="Q70" s="332">
        <f t="shared" si="20"/>
        <v>0</v>
      </c>
      <c r="R70" s="334">
        <f t="shared" si="21"/>
        <v>0</v>
      </c>
      <c r="S70" s="335">
        <v>0</v>
      </c>
      <c r="T70" s="335">
        <v>0</v>
      </c>
      <c r="U70" s="335"/>
      <c r="V70" s="336">
        <f t="shared" si="22"/>
        <v>0</v>
      </c>
      <c r="W70" s="336">
        <f t="shared" si="23"/>
        <v>0</v>
      </c>
      <c r="X70" s="333"/>
      <c r="Y70" s="337">
        <f t="shared" si="24"/>
        <v>0</v>
      </c>
      <c r="Z70" s="338"/>
      <c r="AA70" s="339"/>
      <c r="AB70" s="340"/>
      <c r="AC70" s="339"/>
      <c r="AD70" s="341">
        <f t="shared" si="25"/>
        <v>0</v>
      </c>
    </row>
    <row r="71" spans="1:30" ht="20.149999999999999" customHeight="1" x14ac:dyDescent="0.35">
      <c r="A71" s="327">
        <f t="shared" si="11"/>
        <v>57</v>
      </c>
      <c r="B71" s="328" t="str">
        <f>IF(RESUMEN!B65="","",RESUMEN!B65)</f>
        <v/>
      </c>
      <c r="C71" s="329" t="str">
        <f>IF(RESUMEN!C65="","",RESUMEN!C65)</f>
        <v/>
      </c>
      <c r="D71" s="328" t="str">
        <f>IF(RESUMEN!D65="","",RESUMEN!D65)</f>
        <v/>
      </c>
      <c r="E71" s="330"/>
      <c r="F71" s="331">
        <f t="shared" si="15"/>
        <v>0</v>
      </c>
      <c r="G71" s="330"/>
      <c r="H71" s="330"/>
      <c r="I71" s="332">
        <f>IF(H71=$R$2,'SS-SMI'!$H$22,IF(H71=$S$2,'SS-SMI'!$I$22,IF(H71=$T$2,'SS-SMI'!$J$22,0)))</f>
        <v>0</v>
      </c>
      <c r="J71" s="332">
        <f t="shared" si="16"/>
        <v>0</v>
      </c>
      <c r="K71" s="332">
        <f t="shared" si="17"/>
        <v>0</v>
      </c>
      <c r="L71" s="333"/>
      <c r="M71" s="333"/>
      <c r="N71" s="333"/>
      <c r="O71" s="332">
        <f t="shared" si="18"/>
        <v>0</v>
      </c>
      <c r="P71" s="332">
        <f t="shared" si="19"/>
        <v>0</v>
      </c>
      <c r="Q71" s="332">
        <f t="shared" si="20"/>
        <v>0</v>
      </c>
      <c r="R71" s="334">
        <f t="shared" si="21"/>
        <v>0</v>
      </c>
      <c r="S71" s="335">
        <v>0</v>
      </c>
      <c r="T71" s="335">
        <v>0</v>
      </c>
      <c r="U71" s="335"/>
      <c r="V71" s="336">
        <f t="shared" si="22"/>
        <v>0</v>
      </c>
      <c r="W71" s="336">
        <f t="shared" si="23"/>
        <v>0</v>
      </c>
      <c r="X71" s="333"/>
      <c r="Y71" s="337">
        <f t="shared" si="24"/>
        <v>0</v>
      </c>
      <c r="Z71" s="338"/>
      <c r="AA71" s="339"/>
      <c r="AB71" s="340"/>
      <c r="AC71" s="339"/>
      <c r="AD71" s="341">
        <f t="shared" si="25"/>
        <v>0</v>
      </c>
    </row>
    <row r="72" spans="1:30" ht="20.149999999999999" customHeight="1" x14ac:dyDescent="0.35">
      <c r="A72" s="327">
        <f t="shared" si="11"/>
        <v>58</v>
      </c>
      <c r="B72" s="328" t="str">
        <f>IF(RESUMEN!B66="","",RESUMEN!B66)</f>
        <v/>
      </c>
      <c r="C72" s="329" t="str">
        <f>IF(RESUMEN!C66="","",RESUMEN!C66)</f>
        <v/>
      </c>
      <c r="D72" s="328" t="str">
        <f>IF(RESUMEN!D66="","",RESUMEN!D66)</f>
        <v/>
      </c>
      <c r="E72" s="330"/>
      <c r="F72" s="331">
        <f t="shared" si="15"/>
        <v>0</v>
      </c>
      <c r="G72" s="330"/>
      <c r="H72" s="330"/>
      <c r="I72" s="332">
        <f>IF(H72=$R$2,'SS-SMI'!$H$22,IF(H72=$S$2,'SS-SMI'!$I$22,IF(H72=$T$2,'SS-SMI'!$J$22,0)))</f>
        <v>0</v>
      </c>
      <c r="J72" s="332">
        <f t="shared" si="16"/>
        <v>0</v>
      </c>
      <c r="K72" s="332">
        <f t="shared" si="17"/>
        <v>0</v>
      </c>
      <c r="L72" s="333"/>
      <c r="M72" s="333"/>
      <c r="N72" s="333"/>
      <c r="O72" s="332">
        <f t="shared" si="18"/>
        <v>0</v>
      </c>
      <c r="P72" s="332">
        <f t="shared" si="19"/>
        <v>0</v>
      </c>
      <c r="Q72" s="332">
        <f t="shared" si="20"/>
        <v>0</v>
      </c>
      <c r="R72" s="334">
        <f t="shared" si="21"/>
        <v>0</v>
      </c>
      <c r="S72" s="335">
        <v>0</v>
      </c>
      <c r="T72" s="335">
        <v>0</v>
      </c>
      <c r="U72" s="335"/>
      <c r="V72" s="336">
        <f t="shared" si="22"/>
        <v>0</v>
      </c>
      <c r="W72" s="336">
        <f t="shared" si="23"/>
        <v>0</v>
      </c>
      <c r="X72" s="333"/>
      <c r="Y72" s="337">
        <f t="shared" si="24"/>
        <v>0</v>
      </c>
      <c r="Z72" s="338"/>
      <c r="AA72" s="339"/>
      <c r="AB72" s="340"/>
      <c r="AC72" s="339"/>
      <c r="AD72" s="341">
        <f t="shared" si="25"/>
        <v>0</v>
      </c>
    </row>
    <row r="73" spans="1:30" ht="20.149999999999999" customHeight="1" x14ac:dyDescent="0.35">
      <c r="A73" s="327">
        <f t="shared" si="11"/>
        <v>59</v>
      </c>
      <c r="B73" s="328" t="str">
        <f>IF(RESUMEN!B67="","",RESUMEN!B67)</f>
        <v/>
      </c>
      <c r="C73" s="329" t="str">
        <f>IF(RESUMEN!C67="","",RESUMEN!C67)</f>
        <v/>
      </c>
      <c r="D73" s="328" t="str">
        <f>IF(RESUMEN!D67="","",RESUMEN!D67)</f>
        <v/>
      </c>
      <c r="E73" s="330"/>
      <c r="F73" s="331">
        <f t="shared" si="15"/>
        <v>0</v>
      </c>
      <c r="G73" s="330"/>
      <c r="H73" s="330"/>
      <c r="I73" s="332">
        <f>IF(H73=$R$2,'SS-SMI'!$H$22,IF(H73=$S$2,'SS-SMI'!$I$22,IF(H73=$T$2,'SS-SMI'!$J$22,0)))</f>
        <v>0</v>
      </c>
      <c r="J73" s="332">
        <f t="shared" si="16"/>
        <v>0</v>
      </c>
      <c r="K73" s="332">
        <f t="shared" si="17"/>
        <v>0</v>
      </c>
      <c r="L73" s="333"/>
      <c r="M73" s="333"/>
      <c r="N73" s="333"/>
      <c r="O73" s="332">
        <f t="shared" si="18"/>
        <v>0</v>
      </c>
      <c r="P73" s="332">
        <f t="shared" si="19"/>
        <v>0</v>
      </c>
      <c r="Q73" s="332">
        <f t="shared" si="20"/>
        <v>0</v>
      </c>
      <c r="R73" s="334">
        <f t="shared" si="21"/>
        <v>0</v>
      </c>
      <c r="S73" s="335">
        <v>0</v>
      </c>
      <c r="T73" s="335">
        <v>0</v>
      </c>
      <c r="U73" s="335"/>
      <c r="V73" s="336">
        <f t="shared" si="22"/>
        <v>0</v>
      </c>
      <c r="W73" s="336">
        <f t="shared" si="23"/>
        <v>0</v>
      </c>
      <c r="X73" s="333"/>
      <c r="Y73" s="337">
        <f t="shared" si="24"/>
        <v>0</v>
      </c>
      <c r="Z73" s="338"/>
      <c r="AA73" s="339"/>
      <c r="AB73" s="340"/>
      <c r="AC73" s="339"/>
      <c r="AD73" s="341">
        <f t="shared" si="25"/>
        <v>0</v>
      </c>
    </row>
    <row r="74" spans="1:30" ht="20.149999999999999" customHeight="1" x14ac:dyDescent="0.35">
      <c r="A74" s="327">
        <f t="shared" si="11"/>
        <v>60</v>
      </c>
      <c r="B74" s="328" t="str">
        <f>IF(RESUMEN!B68="","",RESUMEN!B68)</f>
        <v/>
      </c>
      <c r="C74" s="329" t="str">
        <f>IF(RESUMEN!C68="","",RESUMEN!C68)</f>
        <v/>
      </c>
      <c r="D74" s="328" t="str">
        <f>IF(RESUMEN!D68="","",RESUMEN!D68)</f>
        <v/>
      </c>
      <c r="E74" s="330"/>
      <c r="F74" s="331">
        <f t="shared" si="15"/>
        <v>0</v>
      </c>
      <c r="G74" s="330"/>
      <c r="H74" s="330"/>
      <c r="I74" s="332">
        <f>IF(H74=$R$2,'SS-SMI'!$H$22,IF(H74=$S$2,'SS-SMI'!$I$22,IF(H74=$T$2,'SS-SMI'!$J$22,0)))</f>
        <v>0</v>
      </c>
      <c r="J74" s="332">
        <f t="shared" si="16"/>
        <v>0</v>
      </c>
      <c r="K74" s="332">
        <f t="shared" si="17"/>
        <v>0</v>
      </c>
      <c r="L74" s="333"/>
      <c r="M74" s="333"/>
      <c r="N74" s="333"/>
      <c r="O74" s="332">
        <f t="shared" si="18"/>
        <v>0</v>
      </c>
      <c r="P74" s="332">
        <f t="shared" si="19"/>
        <v>0</v>
      </c>
      <c r="Q74" s="332">
        <f t="shared" si="20"/>
        <v>0</v>
      </c>
      <c r="R74" s="334">
        <f t="shared" si="21"/>
        <v>0</v>
      </c>
      <c r="S74" s="335">
        <v>0</v>
      </c>
      <c r="T74" s="335">
        <v>0</v>
      </c>
      <c r="U74" s="335"/>
      <c r="V74" s="336">
        <f t="shared" si="22"/>
        <v>0</v>
      </c>
      <c r="W74" s="336">
        <f t="shared" si="23"/>
        <v>0</v>
      </c>
      <c r="X74" s="333"/>
      <c r="Y74" s="337">
        <f t="shared" si="24"/>
        <v>0</v>
      </c>
      <c r="Z74" s="338"/>
      <c r="AA74" s="339"/>
      <c r="AB74" s="340"/>
      <c r="AC74" s="339"/>
      <c r="AD74" s="341">
        <f t="shared" si="25"/>
        <v>0</v>
      </c>
    </row>
    <row r="75" spans="1:30" ht="20.149999999999999" customHeight="1" x14ac:dyDescent="0.35">
      <c r="A75" s="327">
        <f t="shared" si="11"/>
        <v>61</v>
      </c>
      <c r="B75" s="328" t="str">
        <f>IF(RESUMEN!B69="","",RESUMEN!B69)</f>
        <v/>
      </c>
      <c r="C75" s="329" t="str">
        <f>IF(RESUMEN!C69="","",RESUMEN!C69)</f>
        <v/>
      </c>
      <c r="D75" s="328" t="str">
        <f>IF(RESUMEN!D69="","",RESUMEN!D69)</f>
        <v/>
      </c>
      <c r="E75" s="330"/>
      <c r="F75" s="331">
        <f t="shared" si="15"/>
        <v>0</v>
      </c>
      <c r="G75" s="330"/>
      <c r="H75" s="330"/>
      <c r="I75" s="332">
        <f>IF(H75=$R$2,'SS-SMI'!$H$22,IF(H75=$S$2,'SS-SMI'!$I$22,IF(H75=$T$2,'SS-SMI'!$J$22,0)))</f>
        <v>0</v>
      </c>
      <c r="J75" s="332">
        <f t="shared" si="16"/>
        <v>0</v>
      </c>
      <c r="K75" s="332">
        <f t="shared" si="17"/>
        <v>0</v>
      </c>
      <c r="L75" s="333"/>
      <c r="M75" s="333"/>
      <c r="N75" s="333"/>
      <c r="O75" s="332">
        <f t="shared" si="18"/>
        <v>0</v>
      </c>
      <c r="P75" s="332">
        <f t="shared" si="19"/>
        <v>0</v>
      </c>
      <c r="Q75" s="332">
        <f t="shared" si="20"/>
        <v>0</v>
      </c>
      <c r="R75" s="334">
        <f t="shared" si="21"/>
        <v>0</v>
      </c>
      <c r="S75" s="335">
        <v>0</v>
      </c>
      <c r="T75" s="335">
        <v>0</v>
      </c>
      <c r="U75" s="335"/>
      <c r="V75" s="336">
        <f t="shared" si="22"/>
        <v>0</v>
      </c>
      <c r="W75" s="336">
        <f t="shared" si="23"/>
        <v>0</v>
      </c>
      <c r="X75" s="333"/>
      <c r="Y75" s="337">
        <f t="shared" si="24"/>
        <v>0</v>
      </c>
      <c r="Z75" s="338"/>
      <c r="AA75" s="339"/>
      <c r="AB75" s="340"/>
      <c r="AC75" s="339"/>
      <c r="AD75" s="341">
        <f t="shared" si="25"/>
        <v>0</v>
      </c>
    </row>
    <row r="76" spans="1:30" ht="20.149999999999999" customHeight="1" x14ac:dyDescent="0.35">
      <c r="A76" s="327">
        <f t="shared" si="11"/>
        <v>62</v>
      </c>
      <c r="B76" s="328" t="str">
        <f>IF(RESUMEN!B70="","",RESUMEN!B70)</f>
        <v/>
      </c>
      <c r="C76" s="329" t="str">
        <f>IF(RESUMEN!C70="","",RESUMEN!C70)</f>
        <v/>
      </c>
      <c r="D76" s="328" t="str">
        <f>IF(RESUMEN!D70="","",RESUMEN!D70)</f>
        <v/>
      </c>
      <c r="E76" s="330"/>
      <c r="F76" s="331">
        <f t="shared" si="15"/>
        <v>0</v>
      </c>
      <c r="G76" s="330"/>
      <c r="H76" s="330"/>
      <c r="I76" s="332">
        <f>IF(H76=$R$2,'SS-SMI'!$H$22,IF(H76=$S$2,'SS-SMI'!$I$22,IF(H76=$T$2,'SS-SMI'!$J$22,0)))</f>
        <v>0</v>
      </c>
      <c r="J76" s="332">
        <f t="shared" si="16"/>
        <v>0</v>
      </c>
      <c r="K76" s="332">
        <f t="shared" si="17"/>
        <v>0</v>
      </c>
      <c r="L76" s="333"/>
      <c r="M76" s="333"/>
      <c r="N76" s="333"/>
      <c r="O76" s="332">
        <f t="shared" si="18"/>
        <v>0</v>
      </c>
      <c r="P76" s="332">
        <f t="shared" si="19"/>
        <v>0</v>
      </c>
      <c r="Q76" s="332">
        <f t="shared" si="20"/>
        <v>0</v>
      </c>
      <c r="R76" s="334">
        <f t="shared" si="21"/>
        <v>0</v>
      </c>
      <c r="S76" s="335">
        <v>0</v>
      </c>
      <c r="T76" s="335">
        <v>0</v>
      </c>
      <c r="U76" s="335"/>
      <c r="V76" s="336">
        <f t="shared" si="22"/>
        <v>0</v>
      </c>
      <c r="W76" s="336">
        <f t="shared" si="23"/>
        <v>0</v>
      </c>
      <c r="X76" s="333"/>
      <c r="Y76" s="337">
        <f t="shared" si="24"/>
        <v>0</v>
      </c>
      <c r="Z76" s="338"/>
      <c r="AA76" s="339"/>
      <c r="AB76" s="340"/>
      <c r="AC76" s="339"/>
      <c r="AD76" s="341">
        <f t="shared" si="25"/>
        <v>0</v>
      </c>
    </row>
    <row r="77" spans="1:30" ht="20.149999999999999" customHeight="1" x14ac:dyDescent="0.35">
      <c r="A77" s="327">
        <f t="shared" si="11"/>
        <v>63</v>
      </c>
      <c r="B77" s="328" t="str">
        <f>IF(RESUMEN!B71="","",RESUMEN!B71)</f>
        <v/>
      </c>
      <c r="C77" s="329" t="str">
        <f>IF(RESUMEN!C71="","",RESUMEN!C71)</f>
        <v/>
      </c>
      <c r="D77" s="328" t="str">
        <f>IF(RESUMEN!D71="","",RESUMEN!D71)</f>
        <v/>
      </c>
      <c r="E77" s="330"/>
      <c r="F77" s="331">
        <f t="shared" si="15"/>
        <v>0</v>
      </c>
      <c r="G77" s="330"/>
      <c r="H77" s="330"/>
      <c r="I77" s="332">
        <f>IF(H77=$R$2,'SS-SMI'!$H$22,IF(H77=$S$2,'SS-SMI'!$I$22,IF(H77=$T$2,'SS-SMI'!$J$22,0)))</f>
        <v>0</v>
      </c>
      <c r="J77" s="332">
        <f t="shared" si="16"/>
        <v>0</v>
      </c>
      <c r="K77" s="332">
        <f t="shared" si="17"/>
        <v>0</v>
      </c>
      <c r="L77" s="333"/>
      <c r="M77" s="333"/>
      <c r="N77" s="333"/>
      <c r="O77" s="332">
        <f t="shared" si="18"/>
        <v>0</v>
      </c>
      <c r="P77" s="332">
        <f t="shared" si="19"/>
        <v>0</v>
      </c>
      <c r="Q77" s="332">
        <f t="shared" si="20"/>
        <v>0</v>
      </c>
      <c r="R77" s="334">
        <f t="shared" si="21"/>
        <v>0</v>
      </c>
      <c r="S77" s="335">
        <v>0</v>
      </c>
      <c r="T77" s="335">
        <v>0</v>
      </c>
      <c r="U77" s="335"/>
      <c r="V77" s="336">
        <f t="shared" si="22"/>
        <v>0</v>
      </c>
      <c r="W77" s="336">
        <f t="shared" si="23"/>
        <v>0</v>
      </c>
      <c r="X77" s="333"/>
      <c r="Y77" s="337">
        <f t="shared" si="24"/>
        <v>0</v>
      </c>
      <c r="Z77" s="338"/>
      <c r="AA77" s="339"/>
      <c r="AB77" s="340"/>
      <c r="AC77" s="339"/>
      <c r="AD77" s="341">
        <f t="shared" si="25"/>
        <v>0</v>
      </c>
    </row>
    <row r="78" spans="1:30" ht="20.149999999999999" customHeight="1" x14ac:dyDescent="0.35">
      <c r="A78" s="327">
        <f t="shared" si="11"/>
        <v>64</v>
      </c>
      <c r="B78" s="328" t="str">
        <f>IF(RESUMEN!B72="","",RESUMEN!B72)</f>
        <v/>
      </c>
      <c r="C78" s="329" t="str">
        <f>IF(RESUMEN!C72="","",RESUMEN!C72)</f>
        <v/>
      </c>
      <c r="D78" s="328" t="str">
        <f>IF(RESUMEN!D72="","",RESUMEN!D72)</f>
        <v/>
      </c>
      <c r="E78" s="330"/>
      <c r="F78" s="331">
        <f t="shared" si="15"/>
        <v>0</v>
      </c>
      <c r="G78" s="330"/>
      <c r="H78" s="330"/>
      <c r="I78" s="332">
        <f>IF(H78=$R$2,'SS-SMI'!$H$22,IF(H78=$S$2,'SS-SMI'!$I$22,IF(H78=$T$2,'SS-SMI'!$J$22,0)))</f>
        <v>0</v>
      </c>
      <c r="J78" s="332">
        <f t="shared" si="16"/>
        <v>0</v>
      </c>
      <c r="K78" s="332">
        <f t="shared" si="17"/>
        <v>0</v>
      </c>
      <c r="L78" s="333"/>
      <c r="M78" s="333"/>
      <c r="N78" s="333"/>
      <c r="O78" s="332">
        <f t="shared" si="18"/>
        <v>0</v>
      </c>
      <c r="P78" s="332">
        <f t="shared" si="19"/>
        <v>0</v>
      </c>
      <c r="Q78" s="332">
        <f t="shared" si="20"/>
        <v>0</v>
      </c>
      <c r="R78" s="334">
        <f t="shared" si="21"/>
        <v>0</v>
      </c>
      <c r="S78" s="335">
        <v>0</v>
      </c>
      <c r="T78" s="335">
        <v>0</v>
      </c>
      <c r="U78" s="335"/>
      <c r="V78" s="336">
        <f t="shared" si="22"/>
        <v>0</v>
      </c>
      <c r="W78" s="336">
        <f t="shared" si="23"/>
        <v>0</v>
      </c>
      <c r="X78" s="333"/>
      <c r="Y78" s="337">
        <f t="shared" si="24"/>
        <v>0</v>
      </c>
      <c r="Z78" s="338"/>
      <c r="AA78" s="339"/>
      <c r="AB78" s="340"/>
      <c r="AC78" s="339"/>
      <c r="AD78" s="341">
        <f t="shared" si="25"/>
        <v>0</v>
      </c>
    </row>
    <row r="79" spans="1:30" ht="20.149999999999999" customHeight="1" x14ac:dyDescent="0.35">
      <c r="A79" s="327">
        <f t="shared" si="11"/>
        <v>65</v>
      </c>
      <c r="B79" s="328" t="str">
        <f>IF(RESUMEN!B73="","",RESUMEN!B73)</f>
        <v/>
      </c>
      <c r="C79" s="329" t="str">
        <f>IF(RESUMEN!C73="","",RESUMEN!C73)</f>
        <v/>
      </c>
      <c r="D79" s="328" t="str">
        <f>IF(RESUMEN!D73="","",RESUMEN!D73)</f>
        <v/>
      </c>
      <c r="E79" s="330"/>
      <c r="F79" s="331">
        <f t="shared" si="15"/>
        <v>0</v>
      </c>
      <c r="G79" s="330"/>
      <c r="H79" s="330"/>
      <c r="I79" s="332">
        <f>IF(H79=$R$2,'SS-SMI'!$H$22,IF(H79=$S$2,'SS-SMI'!$I$22,IF(H79=$T$2,'SS-SMI'!$J$22,0)))</f>
        <v>0</v>
      </c>
      <c r="J79" s="332">
        <f t="shared" si="16"/>
        <v>0</v>
      </c>
      <c r="K79" s="332">
        <f t="shared" si="17"/>
        <v>0</v>
      </c>
      <c r="L79" s="333"/>
      <c r="M79" s="333"/>
      <c r="N79" s="333"/>
      <c r="O79" s="332">
        <f t="shared" si="18"/>
        <v>0</v>
      </c>
      <c r="P79" s="332">
        <f t="shared" si="19"/>
        <v>0</v>
      </c>
      <c r="Q79" s="332">
        <f t="shared" si="20"/>
        <v>0</v>
      </c>
      <c r="R79" s="334">
        <f t="shared" si="21"/>
        <v>0</v>
      </c>
      <c r="S79" s="335">
        <v>0</v>
      </c>
      <c r="T79" s="335">
        <v>0</v>
      </c>
      <c r="U79" s="335"/>
      <c r="V79" s="336">
        <f t="shared" si="22"/>
        <v>0</v>
      </c>
      <c r="W79" s="336">
        <f t="shared" si="23"/>
        <v>0</v>
      </c>
      <c r="X79" s="333"/>
      <c r="Y79" s="337">
        <f t="shared" si="24"/>
        <v>0</v>
      </c>
      <c r="Z79" s="338"/>
      <c r="AA79" s="339"/>
      <c r="AB79" s="340"/>
      <c r="AC79" s="339"/>
      <c r="AD79" s="341">
        <f t="shared" si="25"/>
        <v>0</v>
      </c>
    </row>
    <row r="80" spans="1:30" ht="20.149999999999999" customHeight="1" x14ac:dyDescent="0.35">
      <c r="A80" s="327">
        <f t="shared" si="11"/>
        <v>66</v>
      </c>
      <c r="B80" s="328" t="str">
        <f>IF(RESUMEN!B74="","",RESUMEN!B74)</f>
        <v/>
      </c>
      <c r="C80" s="329" t="str">
        <f>IF(RESUMEN!C74="","",RESUMEN!C74)</f>
        <v/>
      </c>
      <c r="D80" s="328" t="str">
        <f>IF(RESUMEN!D74="","",RESUMEN!D74)</f>
        <v/>
      </c>
      <c r="E80" s="330"/>
      <c r="F80" s="331">
        <f t="shared" si="15"/>
        <v>0</v>
      </c>
      <c r="G80" s="330"/>
      <c r="H80" s="330"/>
      <c r="I80" s="332">
        <f>IF(H80=$R$2,'SS-SMI'!$H$22,IF(H80=$S$2,'SS-SMI'!$I$22,IF(H80=$T$2,'SS-SMI'!$J$22,0)))</f>
        <v>0</v>
      </c>
      <c r="J80" s="332">
        <f t="shared" si="16"/>
        <v>0</v>
      </c>
      <c r="K80" s="332">
        <f t="shared" si="17"/>
        <v>0</v>
      </c>
      <c r="L80" s="333"/>
      <c r="M80" s="333"/>
      <c r="N80" s="333"/>
      <c r="O80" s="332">
        <f t="shared" si="18"/>
        <v>0</v>
      </c>
      <c r="P80" s="332">
        <f t="shared" si="19"/>
        <v>0</v>
      </c>
      <c r="Q80" s="332">
        <f t="shared" si="20"/>
        <v>0</v>
      </c>
      <c r="R80" s="334">
        <f t="shared" si="21"/>
        <v>0</v>
      </c>
      <c r="S80" s="335">
        <v>0</v>
      </c>
      <c r="T80" s="335">
        <v>0</v>
      </c>
      <c r="U80" s="335"/>
      <c r="V80" s="336">
        <f t="shared" si="22"/>
        <v>0</v>
      </c>
      <c r="W80" s="336">
        <f t="shared" si="23"/>
        <v>0</v>
      </c>
      <c r="X80" s="333"/>
      <c r="Y80" s="337">
        <f t="shared" si="24"/>
        <v>0</v>
      </c>
      <c r="Z80" s="338"/>
      <c r="AA80" s="339"/>
      <c r="AB80" s="340"/>
      <c r="AC80" s="339"/>
      <c r="AD80" s="341">
        <f t="shared" si="25"/>
        <v>0</v>
      </c>
    </row>
    <row r="81" spans="1:30" ht="20.149999999999999" customHeight="1" x14ac:dyDescent="0.35">
      <c r="A81" s="327">
        <f t="shared" si="11"/>
        <v>67</v>
      </c>
      <c r="B81" s="328" t="str">
        <f>IF(RESUMEN!B75="","",RESUMEN!B75)</f>
        <v/>
      </c>
      <c r="C81" s="329" t="str">
        <f>IF(RESUMEN!C75="","",RESUMEN!C75)</f>
        <v/>
      </c>
      <c r="D81" s="328" t="str">
        <f>IF(RESUMEN!D75="","",RESUMEN!D75)</f>
        <v/>
      </c>
      <c r="E81" s="330"/>
      <c r="F81" s="331">
        <f t="shared" si="15"/>
        <v>0</v>
      </c>
      <c r="G81" s="330"/>
      <c r="H81" s="330"/>
      <c r="I81" s="332">
        <f>IF(H81=$R$2,'SS-SMI'!$H$22,IF(H81=$S$2,'SS-SMI'!$I$22,IF(H81=$T$2,'SS-SMI'!$J$22,0)))</f>
        <v>0</v>
      </c>
      <c r="J81" s="332">
        <f t="shared" si="16"/>
        <v>0</v>
      </c>
      <c r="K81" s="332">
        <f t="shared" si="17"/>
        <v>0</v>
      </c>
      <c r="L81" s="333"/>
      <c r="M81" s="333"/>
      <c r="N81" s="333"/>
      <c r="O81" s="332">
        <f t="shared" si="18"/>
        <v>0</v>
      </c>
      <c r="P81" s="332">
        <f t="shared" si="19"/>
        <v>0</v>
      </c>
      <c r="Q81" s="332">
        <f t="shared" si="20"/>
        <v>0</v>
      </c>
      <c r="R81" s="334">
        <f t="shared" si="21"/>
        <v>0</v>
      </c>
      <c r="S81" s="335">
        <v>0</v>
      </c>
      <c r="T81" s="335">
        <v>0</v>
      </c>
      <c r="U81" s="335"/>
      <c r="V81" s="336">
        <f t="shared" si="22"/>
        <v>0</v>
      </c>
      <c r="W81" s="336">
        <f t="shared" si="23"/>
        <v>0</v>
      </c>
      <c r="X81" s="333"/>
      <c r="Y81" s="337">
        <f t="shared" si="24"/>
        <v>0</v>
      </c>
      <c r="Z81" s="338"/>
      <c r="AA81" s="339"/>
      <c r="AB81" s="340"/>
      <c r="AC81" s="339"/>
      <c r="AD81" s="341">
        <f t="shared" si="25"/>
        <v>0</v>
      </c>
    </row>
    <row r="82" spans="1:30" ht="20.149999999999999" customHeight="1" x14ac:dyDescent="0.35">
      <c r="A82" s="327">
        <f t="shared" si="11"/>
        <v>68</v>
      </c>
      <c r="B82" s="328" t="str">
        <f>IF(RESUMEN!B76="","",RESUMEN!B76)</f>
        <v/>
      </c>
      <c r="C82" s="329" t="str">
        <f>IF(RESUMEN!C76="","",RESUMEN!C76)</f>
        <v/>
      </c>
      <c r="D82" s="328" t="str">
        <f>IF(RESUMEN!D76="","",RESUMEN!D76)</f>
        <v/>
      </c>
      <c r="E82" s="330"/>
      <c r="F82" s="331">
        <f t="shared" si="15"/>
        <v>0</v>
      </c>
      <c r="G82" s="330"/>
      <c r="H82" s="330"/>
      <c r="I82" s="332">
        <f>IF(H82=$R$2,'SS-SMI'!$H$22,IF(H82=$S$2,'SS-SMI'!$I$22,IF(H82=$T$2,'SS-SMI'!$J$22,0)))</f>
        <v>0</v>
      </c>
      <c r="J82" s="332">
        <f t="shared" si="16"/>
        <v>0</v>
      </c>
      <c r="K82" s="332">
        <f t="shared" si="17"/>
        <v>0</v>
      </c>
      <c r="L82" s="333"/>
      <c r="M82" s="333"/>
      <c r="N82" s="333"/>
      <c r="O82" s="332">
        <f t="shared" si="18"/>
        <v>0</v>
      </c>
      <c r="P82" s="332">
        <f t="shared" si="19"/>
        <v>0</v>
      </c>
      <c r="Q82" s="332">
        <f t="shared" si="20"/>
        <v>0</v>
      </c>
      <c r="R82" s="334">
        <f t="shared" si="21"/>
        <v>0</v>
      </c>
      <c r="S82" s="335">
        <v>0</v>
      </c>
      <c r="T82" s="335">
        <v>0</v>
      </c>
      <c r="U82" s="335"/>
      <c r="V82" s="336">
        <f t="shared" si="22"/>
        <v>0</v>
      </c>
      <c r="W82" s="336">
        <f t="shared" si="23"/>
        <v>0</v>
      </c>
      <c r="X82" s="333"/>
      <c r="Y82" s="337">
        <f t="shared" si="24"/>
        <v>0</v>
      </c>
      <c r="Z82" s="338"/>
      <c r="AA82" s="339"/>
      <c r="AB82" s="340"/>
      <c r="AC82" s="339"/>
      <c r="AD82" s="341">
        <f t="shared" si="25"/>
        <v>0</v>
      </c>
    </row>
    <row r="83" spans="1:30" ht="20.149999999999999" customHeight="1" x14ac:dyDescent="0.35">
      <c r="A83" s="327">
        <f t="shared" si="11"/>
        <v>69</v>
      </c>
      <c r="B83" s="328" t="str">
        <f>IF(RESUMEN!B77="","",RESUMEN!B77)</f>
        <v/>
      </c>
      <c r="C83" s="329" t="str">
        <f>IF(RESUMEN!C77="","",RESUMEN!C77)</f>
        <v/>
      </c>
      <c r="D83" s="328" t="str">
        <f>IF(RESUMEN!D77="","",RESUMEN!D77)</f>
        <v/>
      </c>
      <c r="E83" s="330"/>
      <c r="F83" s="331">
        <f t="shared" si="5"/>
        <v>0</v>
      </c>
      <c r="G83" s="330"/>
      <c r="H83" s="330"/>
      <c r="I83" s="332">
        <f>IF(H83=$R$2,'SS-SMI'!$H$22,IF(H83=$S$2,'SS-SMI'!$I$22,IF(H83=$T$2,'SS-SMI'!$J$22,0)))</f>
        <v>0</v>
      </c>
      <c r="J83" s="332">
        <f t="shared" si="6"/>
        <v>0</v>
      </c>
      <c r="K83" s="332">
        <f t="shared" si="0"/>
        <v>0</v>
      </c>
      <c r="L83" s="333"/>
      <c r="M83" s="333"/>
      <c r="N83" s="333"/>
      <c r="O83" s="332">
        <f t="shared" si="12"/>
        <v>0</v>
      </c>
      <c r="P83" s="332">
        <f t="shared" si="13"/>
        <v>0</v>
      </c>
      <c r="Q83" s="332">
        <f t="shared" si="7"/>
        <v>0</v>
      </c>
      <c r="R83" s="334">
        <f t="shared" si="8"/>
        <v>0</v>
      </c>
      <c r="S83" s="335">
        <v>0</v>
      </c>
      <c r="T83" s="335">
        <v>0</v>
      </c>
      <c r="U83" s="335"/>
      <c r="V83" s="336">
        <f t="shared" si="3"/>
        <v>0</v>
      </c>
      <c r="W83" s="336">
        <f t="shared" si="9"/>
        <v>0</v>
      </c>
      <c r="X83" s="333"/>
      <c r="Y83" s="337">
        <f t="shared" si="10"/>
        <v>0</v>
      </c>
      <c r="Z83" s="338"/>
      <c r="AA83" s="339"/>
      <c r="AB83" s="340"/>
      <c r="AC83" s="339"/>
      <c r="AD83" s="341">
        <f t="shared" si="14"/>
        <v>0</v>
      </c>
    </row>
    <row r="84" spans="1:30" ht="20.149999999999999" customHeight="1" x14ac:dyDescent="0.35">
      <c r="A84" s="56"/>
      <c r="B84" s="318"/>
      <c r="C84" s="318"/>
      <c r="D84" s="318"/>
      <c r="E84" s="318"/>
      <c r="F84" s="318"/>
      <c r="G84" s="318"/>
      <c r="H84" s="318"/>
      <c r="I84" s="318"/>
      <c r="J84" s="318"/>
      <c r="K84" s="318"/>
      <c r="L84" s="319">
        <f>SUM(L15:L83)</f>
        <v>0</v>
      </c>
      <c r="M84" s="318"/>
      <c r="N84" s="318"/>
      <c r="O84" s="319">
        <f t="shared" ref="O84:Z84" si="26">SUM(O15:O83)</f>
        <v>0</v>
      </c>
      <c r="P84" s="319">
        <f t="shared" si="26"/>
        <v>0</v>
      </c>
      <c r="Q84" s="319">
        <f t="shared" si="26"/>
        <v>0</v>
      </c>
      <c r="R84" s="319">
        <f t="shared" si="26"/>
        <v>0</v>
      </c>
      <c r="S84" s="319">
        <f t="shared" si="26"/>
        <v>0</v>
      </c>
      <c r="T84" s="319">
        <f t="shared" si="26"/>
        <v>0</v>
      </c>
      <c r="U84" s="319">
        <f t="shared" si="26"/>
        <v>0</v>
      </c>
      <c r="V84" s="320">
        <f t="shared" si="26"/>
        <v>0</v>
      </c>
      <c r="W84" s="320">
        <f t="shared" si="26"/>
        <v>0</v>
      </c>
      <c r="X84" s="319">
        <f t="shared" si="26"/>
        <v>0</v>
      </c>
      <c r="Y84" s="320">
        <f t="shared" si="26"/>
        <v>0</v>
      </c>
      <c r="Z84" s="321">
        <f t="shared" si="26"/>
        <v>0</v>
      </c>
      <c r="AA84" s="322"/>
      <c r="AB84" s="322"/>
      <c r="AC84" s="322"/>
      <c r="AD84" s="323">
        <f>SUM(AD15:AD83)</f>
        <v>0</v>
      </c>
    </row>
  </sheetData>
  <sheetProtection algorithmName="SHA-512" hashValue="XNN4lIwEtp7wAVcjsbpo+nKJ6UnIUYKC/PzZPHCz6oYEPAREJpGhIkv1Abud1Cv5m1/jeblaHeNuwhd9fMYMAQ==" saltValue="e/5eYV1aGOsznp4K0T75zg==" spinCount="100000" sheet="1" objects="1" scenarios="1"/>
  <mergeCells count="30">
    <mergeCell ref="U6:Y6"/>
    <mergeCell ref="B7:E7"/>
    <mergeCell ref="F7:G7"/>
    <mergeCell ref="O7:Q8"/>
    <mergeCell ref="U7:Y7"/>
    <mergeCell ref="W13:Y13"/>
    <mergeCell ref="Z7:AA7"/>
    <mergeCell ref="B8:E8"/>
    <mergeCell ref="O10:Q10"/>
    <mergeCell ref="O11:Q11"/>
    <mergeCell ref="P12:Q12"/>
    <mergeCell ref="F13:G13"/>
    <mergeCell ref="I13:K13"/>
    <mergeCell ref="O9:Q9"/>
    <mergeCell ref="R1:S1"/>
    <mergeCell ref="P2:Q2"/>
    <mergeCell ref="A2:A13"/>
    <mergeCell ref="E2:F2"/>
    <mergeCell ref="G2:H4"/>
    <mergeCell ref="I2:N4"/>
    <mergeCell ref="O1:Q1"/>
    <mergeCell ref="C6:E6"/>
    <mergeCell ref="F6:G6"/>
    <mergeCell ref="C3:D3"/>
    <mergeCell ref="D4:F5"/>
    <mergeCell ref="O3:Q3"/>
    <mergeCell ref="O4:Q4"/>
    <mergeCell ref="O5:Q5"/>
    <mergeCell ref="O6:Q6"/>
    <mergeCell ref="B2:D2"/>
  </mergeCells>
  <phoneticPr fontId="30" type="noConversion"/>
  <conditionalFormatting sqref="F3">
    <cfRule type="cellIs" dxfId="4" priority="1" stopIfTrue="1" operator="equal">
      <formula>"x"</formula>
    </cfRule>
  </conditionalFormatting>
  <conditionalFormatting sqref="H13:I13 L13">
    <cfRule type="expression" dxfId="3" priority="2" stopIfTrue="1">
      <formula>NOT(ISERROR(SEARCH("OJO",H13)))</formula>
    </cfRule>
  </conditionalFormatting>
  <dataValidations xWindow="38663" yWindow="24953" count="2">
    <dataValidation type="list" allowBlank="1" showErrorMessage="1" sqref="H15:H83">
      <formula1>$R$2:$T$2</formula1>
      <formula2>0</formula2>
    </dataValidation>
    <dataValidation type="list" allowBlank="1" showErrorMessage="1" sqref="AA15:AA83">
      <formula1>$AG$14:$AG$17</formula1>
      <formula2>0</formula2>
    </dataValidation>
  </dataValidations>
  <printOptions horizontalCentered="1" verticalCentered="1"/>
  <pageMargins left="0.31527777777777777" right="0.31527777777777777" top="0.74861111111111112" bottom="0.74861111111111112" header="0.31527777777777777" footer="0.31527777777777777"/>
  <pageSetup paperSize="9" firstPageNumber="0" orientation="landscape" horizontalDpi="300" verticalDpi="300"/>
  <headerFooter alignWithMargins="0">
    <oddHeader>&amp;C&amp;A</oddHeader>
    <oddFooter>&amp;R&amp;F</oddFooter>
  </headerFooter>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9"/>
    <pageSetUpPr fitToPage="1"/>
  </sheetPr>
  <dimension ref="A1:AL106"/>
  <sheetViews>
    <sheetView zoomScale="70" zoomScaleNormal="70" workbookViewId="0">
      <pane ySplit="14" topLeftCell="A15" activePane="bottomLeft" state="frozen"/>
      <selection activeCell="Z40" sqref="Z40:Z83"/>
      <selection pane="bottomLeft" activeCell="AC19" sqref="AC19"/>
    </sheetView>
  </sheetViews>
  <sheetFormatPr baseColWidth="10" defaultRowHeight="14.5" x14ac:dyDescent="0.35"/>
  <cols>
    <col min="1" max="1" width="7.81640625" customWidth="1"/>
    <col min="3" max="3" width="35.81640625" customWidth="1"/>
    <col min="4" max="4" width="13" customWidth="1"/>
    <col min="6" max="6" width="7.81640625" customWidth="1"/>
    <col min="7" max="7" width="8.26953125" customWidth="1"/>
    <col min="8" max="8" width="6.54296875" customWidth="1"/>
    <col min="9" max="9" width="6.7265625" customWidth="1"/>
    <col min="10" max="10" width="10.453125" customWidth="1"/>
    <col min="11" max="11" width="8.453125" customWidth="1"/>
    <col min="12" max="12" width="13.54296875" customWidth="1"/>
    <col min="13" max="13" width="10.7265625" customWidth="1"/>
    <col min="15" max="15" width="12.81640625" customWidth="1"/>
    <col min="16" max="16" width="12.26953125" customWidth="1"/>
    <col min="17" max="17" width="12.453125" customWidth="1"/>
    <col min="18" max="18" width="12.54296875" bestFit="1" customWidth="1"/>
    <col min="19" max="19" width="14.26953125" customWidth="1"/>
    <col min="20" max="20" width="12.453125" customWidth="1"/>
    <col min="21" max="21" width="0.1796875" customWidth="1"/>
    <col min="23" max="23" width="12.81640625" customWidth="1"/>
    <col min="24" max="24" width="12.81640625" hidden="1" customWidth="1"/>
    <col min="25" max="25" width="12.7265625" customWidth="1"/>
    <col min="28" max="28" width="13.26953125" customWidth="1"/>
    <col min="29" max="29" width="35.81640625" customWidth="1"/>
  </cols>
  <sheetData>
    <row r="1" spans="1:38" ht="15.5" x14ac:dyDescent="0.35">
      <c r="A1" s="5"/>
      <c r="B1" s="37"/>
      <c r="C1" s="37"/>
      <c r="D1" s="37"/>
      <c r="E1" s="37"/>
      <c r="F1" s="37"/>
      <c r="G1" s="37"/>
      <c r="H1" s="37"/>
      <c r="I1" s="37"/>
      <c r="J1" s="37"/>
      <c r="K1" s="37"/>
      <c r="L1" s="37"/>
      <c r="M1" s="37"/>
      <c r="N1" s="37"/>
      <c r="O1" s="407" t="s">
        <v>8</v>
      </c>
      <c r="P1" s="407"/>
      <c r="Q1" s="407"/>
      <c r="R1" s="400" t="str">
        <f>RESUMEN!D2</f>
        <v/>
      </c>
      <c r="S1" s="400"/>
      <c r="T1" s="37"/>
      <c r="U1" s="37"/>
      <c r="V1" s="37"/>
      <c r="W1" s="37"/>
      <c r="X1" s="37"/>
      <c r="Y1" s="37"/>
      <c r="Z1" s="37"/>
      <c r="AA1" s="37"/>
      <c r="AB1" s="37"/>
      <c r="AC1" s="37"/>
      <c r="AD1" s="37"/>
    </row>
    <row r="2" spans="1:38" ht="15.75" customHeight="1" x14ac:dyDescent="0.35">
      <c r="A2" s="402"/>
      <c r="B2" s="415" t="s">
        <v>274</v>
      </c>
      <c r="C2" s="415"/>
      <c r="D2" s="415"/>
      <c r="E2" s="403" t="str">
        <f>'SS-SMI'!E3</f>
        <v>2024</v>
      </c>
      <c r="F2" s="403"/>
      <c r="G2" s="430" t="s">
        <v>58</v>
      </c>
      <c r="H2" s="430"/>
      <c r="I2" s="432" t="str">
        <f>IF(RESUMEN!D3="","",RESUMEN!D3)</f>
        <v/>
      </c>
      <c r="J2" s="432"/>
      <c r="K2" s="432"/>
      <c r="L2" s="432"/>
      <c r="M2" s="432"/>
      <c r="N2" s="432"/>
      <c r="O2" s="141"/>
      <c r="P2" s="401" t="s">
        <v>59</v>
      </c>
      <c r="Q2" s="401"/>
      <c r="R2" s="143">
        <f>'SS-SMI'!D9</f>
        <v>2024</v>
      </c>
      <c r="S2" s="143">
        <f>'SS-SMI'!E9</f>
        <v>2025</v>
      </c>
      <c r="T2" s="143">
        <f>'SS-SMI'!F9</f>
        <v>2026</v>
      </c>
      <c r="U2" s="37"/>
      <c r="V2" s="37"/>
      <c r="W2" s="37"/>
      <c r="X2" s="37"/>
      <c r="Y2" s="37"/>
      <c r="Z2" s="37"/>
      <c r="AA2" s="37"/>
      <c r="AB2" s="37"/>
      <c r="AC2" s="37"/>
      <c r="AD2" s="37"/>
    </row>
    <row r="3" spans="1:38" ht="10.5" customHeight="1" x14ac:dyDescent="0.35">
      <c r="A3" s="402"/>
      <c r="B3" s="39"/>
      <c r="C3" s="410"/>
      <c r="D3" s="410"/>
      <c r="E3" s="39"/>
      <c r="F3" s="40"/>
      <c r="G3" s="430"/>
      <c r="H3" s="430"/>
      <c r="I3" s="432"/>
      <c r="J3" s="432"/>
      <c r="K3" s="432"/>
      <c r="L3" s="432"/>
      <c r="M3" s="432"/>
      <c r="N3" s="432"/>
      <c r="O3" s="414" t="s">
        <v>16</v>
      </c>
      <c r="P3" s="412"/>
      <c r="Q3" s="413"/>
      <c r="R3" s="144">
        <f>'SS-SMI'!D11</f>
        <v>53.61</v>
      </c>
      <c r="S3" s="144">
        <f>'SS-SMI'!E11</f>
        <v>55.97</v>
      </c>
      <c r="T3" s="144">
        <f>'SS-SMI'!F11</f>
        <v>0</v>
      </c>
      <c r="U3" s="37"/>
      <c r="V3" s="37"/>
      <c r="W3" s="37"/>
      <c r="X3" s="37"/>
      <c r="Y3" s="37"/>
      <c r="Z3" s="37"/>
      <c r="AA3" s="37"/>
      <c r="AB3" s="37"/>
      <c r="AC3" s="37"/>
      <c r="AD3" s="37"/>
    </row>
    <row r="4" spans="1:38" x14ac:dyDescent="0.35">
      <c r="A4" s="402"/>
      <c r="B4" s="39"/>
      <c r="C4" s="39"/>
      <c r="D4" s="411"/>
      <c r="E4" s="411"/>
      <c r="F4" s="411"/>
      <c r="G4" s="430"/>
      <c r="H4" s="430"/>
      <c r="I4" s="432"/>
      <c r="J4" s="432"/>
      <c r="K4" s="432"/>
      <c r="L4" s="432"/>
      <c r="M4" s="432"/>
      <c r="N4" s="432"/>
      <c r="O4" s="414" t="s">
        <v>20</v>
      </c>
      <c r="P4" s="412"/>
      <c r="Q4" s="413"/>
      <c r="R4" s="144">
        <f>'SS-SMI'!D12</f>
        <v>72.77</v>
      </c>
      <c r="S4" s="144">
        <f>'SS-SMI'!E12</f>
        <v>75.959999999999994</v>
      </c>
      <c r="T4" s="144">
        <f>'SS-SMI'!F12</f>
        <v>0</v>
      </c>
      <c r="U4" s="37"/>
      <c r="V4" s="37"/>
      <c r="W4" s="37"/>
      <c r="X4" s="37"/>
      <c r="Y4" s="37"/>
      <c r="Z4" s="37"/>
      <c r="AA4" s="37"/>
      <c r="AB4" s="37"/>
      <c r="AC4" s="37"/>
      <c r="AD4" s="37"/>
    </row>
    <row r="5" spans="1:38" ht="15.75" customHeight="1" x14ac:dyDescent="0.35">
      <c r="A5" s="402"/>
      <c r="B5" s="39"/>
      <c r="C5" s="39"/>
      <c r="D5" s="411"/>
      <c r="E5" s="411"/>
      <c r="F5" s="411"/>
      <c r="G5" s="41"/>
      <c r="H5" s="42"/>
      <c r="I5" s="43"/>
      <c r="J5" s="43"/>
      <c r="K5" s="43"/>
      <c r="L5" s="43"/>
      <c r="M5" s="43"/>
      <c r="N5" s="43"/>
      <c r="O5" s="414" t="s">
        <v>22</v>
      </c>
      <c r="P5" s="412"/>
      <c r="Q5" s="413"/>
      <c r="R5" s="144">
        <f>'SS-SMI'!D13</f>
        <v>4.07</v>
      </c>
      <c r="S5" s="144">
        <f>'SS-SMI'!E13</f>
        <v>4.25</v>
      </c>
      <c r="T5" s="144">
        <f>'SS-SMI'!F13</f>
        <v>0</v>
      </c>
      <c r="U5" s="37"/>
      <c r="V5" s="37"/>
      <c r="W5" s="37"/>
      <c r="X5" s="37"/>
      <c r="Y5" s="37"/>
      <c r="Z5" s="44"/>
      <c r="AA5" s="44"/>
      <c r="AB5" s="37"/>
      <c r="AC5" s="37"/>
      <c r="AD5" s="37"/>
    </row>
    <row r="6" spans="1:38" ht="15.75" customHeight="1" x14ac:dyDescent="0.35">
      <c r="A6" s="402"/>
      <c r="B6" s="46"/>
      <c r="C6" s="408" t="s">
        <v>60</v>
      </c>
      <c r="D6" s="408"/>
      <c r="E6" s="408"/>
      <c r="F6" s="409" t="str">
        <f>IF(RESUMEN!D4="","",RESUMEN!D4)</f>
        <v/>
      </c>
      <c r="G6" s="409"/>
      <c r="H6" s="43"/>
      <c r="I6" s="43"/>
      <c r="J6" s="43"/>
      <c r="K6" s="43"/>
      <c r="L6" s="43"/>
      <c r="M6" s="43"/>
      <c r="N6" s="43"/>
      <c r="O6" s="414" t="s">
        <v>24</v>
      </c>
      <c r="P6" s="412"/>
      <c r="Q6" s="413"/>
      <c r="R6" s="144">
        <f>'SS-SMI'!D14</f>
        <v>2</v>
      </c>
      <c r="S6" s="144">
        <f>'SS-SMI'!E14</f>
        <v>2.09</v>
      </c>
      <c r="T6" s="144">
        <f>'SS-SMI'!F14</f>
        <v>0</v>
      </c>
      <c r="U6" s="421"/>
      <c r="V6" s="421"/>
      <c r="W6" s="421"/>
      <c r="X6" s="421"/>
      <c r="Y6" s="421"/>
      <c r="Z6" s="47"/>
      <c r="AA6" s="47"/>
      <c r="AB6" s="37"/>
      <c r="AC6" s="37"/>
      <c r="AD6" s="37"/>
    </row>
    <row r="7" spans="1:38" ht="15.75" customHeight="1" x14ac:dyDescent="0.35">
      <c r="A7" s="402"/>
      <c r="B7" s="408" t="s">
        <v>61</v>
      </c>
      <c r="C7" s="408"/>
      <c r="D7" s="408"/>
      <c r="E7" s="408"/>
      <c r="F7" s="409" t="str">
        <f>IF(RESUMEN!D5="","",RESUMEN!D5)</f>
        <v/>
      </c>
      <c r="G7" s="409"/>
      <c r="H7" s="43"/>
      <c r="I7" s="43"/>
      <c r="J7" s="43"/>
      <c r="K7" s="43"/>
      <c r="L7" s="43"/>
      <c r="M7" s="43"/>
      <c r="N7" s="43"/>
      <c r="O7" s="422" t="s">
        <v>26</v>
      </c>
      <c r="P7" s="423"/>
      <c r="Q7" s="424"/>
      <c r="R7" s="144">
        <f>'SS-SMI'!D15</f>
        <v>3.82</v>
      </c>
      <c r="S7" s="144">
        <f>'SS-SMI'!E15</f>
        <v>3.99</v>
      </c>
      <c r="T7" s="144">
        <f>'SS-SMI'!F15</f>
        <v>0</v>
      </c>
      <c r="U7" s="428" t="s">
        <v>62</v>
      </c>
      <c r="V7" s="428"/>
      <c r="W7" s="428"/>
      <c r="X7" s="428"/>
      <c r="Y7" s="428"/>
      <c r="Z7" s="417">
        <f>'SS-SMI'!D24</f>
        <v>421</v>
      </c>
      <c r="AA7" s="417">
        <f>'SS-SMI'!E22</f>
        <v>39.466666666666669</v>
      </c>
      <c r="AB7" s="37"/>
      <c r="AC7" s="37"/>
      <c r="AD7" s="37"/>
    </row>
    <row r="8" spans="1:38" x14ac:dyDescent="0.35">
      <c r="A8" s="402"/>
      <c r="B8" s="418"/>
      <c r="C8" s="418"/>
      <c r="D8" s="418"/>
      <c r="E8" s="418"/>
      <c r="F8" s="43"/>
      <c r="G8" s="43"/>
      <c r="H8" s="43"/>
      <c r="I8" s="48"/>
      <c r="J8" s="48"/>
      <c r="K8" s="48"/>
      <c r="L8" s="48"/>
      <c r="M8" s="48"/>
      <c r="N8" s="48"/>
      <c r="O8" s="425"/>
      <c r="P8" s="426"/>
      <c r="Q8" s="427"/>
      <c r="R8" s="144">
        <f>'SS-SMI'!D16</f>
        <v>3.56</v>
      </c>
      <c r="S8" s="144">
        <f>'SS-SMI'!E16</f>
        <v>3.72</v>
      </c>
      <c r="T8" s="144">
        <f>'SS-SMI'!F16</f>
        <v>0</v>
      </c>
      <c r="U8" s="49"/>
      <c r="V8" s="49"/>
      <c r="W8" s="49"/>
      <c r="X8" s="49"/>
      <c r="Y8" s="49"/>
      <c r="Z8" s="37"/>
      <c r="AA8" s="37"/>
      <c r="AB8" s="37"/>
      <c r="AC8" s="37"/>
      <c r="AD8" s="37"/>
    </row>
    <row r="9" spans="1:38" x14ac:dyDescent="0.35">
      <c r="A9" s="402"/>
      <c r="B9" s="128"/>
      <c r="C9" s="128"/>
      <c r="D9" s="128"/>
      <c r="E9" s="128"/>
      <c r="F9" s="43"/>
      <c r="G9" s="43"/>
      <c r="H9" s="43"/>
      <c r="I9" s="48"/>
      <c r="J9" s="48"/>
      <c r="K9" s="48"/>
      <c r="L9" s="48"/>
      <c r="M9" s="48"/>
      <c r="N9" s="48"/>
      <c r="O9" s="414" t="s">
        <v>245</v>
      </c>
      <c r="P9" s="412"/>
      <c r="Q9" s="413"/>
      <c r="R9" s="144">
        <f>'SS-SMI'!D17</f>
        <v>7.6726459999999985</v>
      </c>
      <c r="S9" s="144">
        <f>'SS-SMI'!E17</f>
        <v>9.2540399999999998</v>
      </c>
      <c r="T9" s="144">
        <f>'SS-SMI'!F17</f>
        <v>0</v>
      </c>
      <c r="U9" s="49"/>
      <c r="V9" s="49"/>
      <c r="W9" s="49"/>
      <c r="X9" s="49"/>
      <c r="Y9" s="49"/>
      <c r="Z9" s="37"/>
      <c r="AA9" s="37"/>
      <c r="AB9" s="37"/>
      <c r="AC9" s="37"/>
      <c r="AD9" s="37"/>
    </row>
    <row r="10" spans="1:38" x14ac:dyDescent="0.35">
      <c r="A10" s="402"/>
      <c r="B10" s="37"/>
      <c r="C10" s="37"/>
      <c r="D10" s="37"/>
      <c r="E10" s="37"/>
      <c r="F10" s="43"/>
      <c r="G10" s="43"/>
      <c r="H10" s="43"/>
      <c r="I10" s="48"/>
      <c r="J10" s="48"/>
      <c r="K10" s="48"/>
      <c r="L10" s="48"/>
      <c r="M10" s="48"/>
      <c r="N10" s="48"/>
      <c r="O10" s="401" t="s">
        <v>246</v>
      </c>
      <c r="P10" s="401"/>
      <c r="Q10" s="401"/>
      <c r="R10" s="50">
        <f>'SS-SMI'!D18</f>
        <v>147.50264599999997</v>
      </c>
      <c r="S10" s="50">
        <f>'SS-SMI'!E18</f>
        <v>155.23404000000002</v>
      </c>
      <c r="T10" s="50">
        <f>'SS-SMI'!F18</f>
        <v>0</v>
      </c>
      <c r="U10" s="37"/>
      <c r="V10" s="37"/>
      <c r="W10" s="37"/>
      <c r="X10" s="37"/>
      <c r="Y10" s="37"/>
      <c r="Z10" s="37"/>
      <c r="AA10" s="37"/>
      <c r="AB10" s="37"/>
      <c r="AC10" s="37"/>
      <c r="AD10" s="37"/>
    </row>
    <row r="11" spans="1:38" x14ac:dyDescent="0.35">
      <c r="A11" s="402"/>
      <c r="B11" s="37"/>
      <c r="C11" s="37"/>
      <c r="D11" s="37"/>
      <c r="E11" s="51"/>
      <c r="F11" s="43"/>
      <c r="G11" s="43"/>
      <c r="H11" s="43"/>
      <c r="I11" s="52"/>
      <c r="J11" s="52"/>
      <c r="K11" s="52"/>
      <c r="L11" s="52"/>
      <c r="M11" s="52"/>
      <c r="N11" s="52"/>
      <c r="O11" s="401" t="s">
        <v>63</v>
      </c>
      <c r="P11" s="401"/>
      <c r="Q11" s="401"/>
      <c r="R11" s="142">
        <f>'SS-SMI'!D22</f>
        <v>37.799999999999997</v>
      </c>
      <c r="S11" s="142">
        <f>'SS-SMI'!E22</f>
        <v>39.466666666666669</v>
      </c>
      <c r="T11" s="142">
        <f>'SS-SMI'!F22</f>
        <v>0</v>
      </c>
      <c r="U11" s="37"/>
      <c r="V11" s="37"/>
      <c r="W11" s="37"/>
      <c r="X11" s="37"/>
      <c r="Y11" s="37"/>
      <c r="Z11" s="37"/>
      <c r="AA11" s="37"/>
      <c r="AB11" s="53"/>
      <c r="AC11" s="37"/>
      <c r="AD11" s="37"/>
      <c r="AF11" s="109"/>
      <c r="AG11" s="109"/>
      <c r="AH11" s="109"/>
      <c r="AI11" s="109"/>
      <c r="AJ11" s="109"/>
      <c r="AK11" s="109"/>
      <c r="AL11" s="109"/>
    </row>
    <row r="12" spans="1:38" x14ac:dyDescent="0.35">
      <c r="A12" s="402"/>
      <c r="B12" s="37"/>
      <c r="C12" s="37"/>
      <c r="D12" s="37"/>
      <c r="E12" s="37"/>
      <c r="F12" s="37"/>
      <c r="G12" s="37"/>
      <c r="H12" s="43"/>
      <c r="I12" s="43"/>
      <c r="J12" s="43"/>
      <c r="K12" s="43"/>
      <c r="L12" s="43"/>
      <c r="M12" s="43"/>
      <c r="N12" s="43"/>
      <c r="O12" s="141"/>
      <c r="P12" s="401" t="s">
        <v>64</v>
      </c>
      <c r="Q12" s="401"/>
      <c r="R12" s="145">
        <f>'SS-SMI'!D21</f>
        <v>1134</v>
      </c>
      <c r="S12" s="145">
        <f>'SS-SMI'!E21</f>
        <v>1184</v>
      </c>
      <c r="T12" s="145">
        <f>'SS-SMI'!F21</f>
        <v>0</v>
      </c>
      <c r="U12" s="37"/>
      <c r="V12" s="37"/>
      <c r="W12" s="37"/>
      <c r="X12" s="37"/>
      <c r="Y12" s="37"/>
      <c r="Z12" s="37"/>
      <c r="AA12" s="37"/>
      <c r="AB12" s="37"/>
      <c r="AC12" s="37"/>
      <c r="AD12" s="37"/>
      <c r="AF12" s="109"/>
      <c r="AG12" s="109"/>
      <c r="AH12" s="109"/>
      <c r="AI12" s="109"/>
      <c r="AJ12" s="109"/>
      <c r="AK12" s="109"/>
      <c r="AL12" s="109"/>
    </row>
    <row r="13" spans="1:38" ht="15" customHeight="1" x14ac:dyDescent="0.35">
      <c r="A13" s="360"/>
      <c r="B13" s="37"/>
      <c r="C13" s="37"/>
      <c r="D13" s="37"/>
      <c r="E13" s="37"/>
      <c r="F13" s="419" t="s">
        <v>65</v>
      </c>
      <c r="G13" s="419"/>
      <c r="H13" s="54"/>
      <c r="I13" s="420" t="s">
        <v>66</v>
      </c>
      <c r="J13" s="420"/>
      <c r="K13" s="420"/>
      <c r="L13" s="54"/>
      <c r="M13" s="43"/>
      <c r="N13" s="43"/>
      <c r="O13" s="42"/>
      <c r="P13" s="42"/>
      <c r="Q13" s="42"/>
      <c r="R13" s="42"/>
      <c r="S13" s="37"/>
      <c r="T13" s="37"/>
      <c r="U13" s="37"/>
      <c r="V13" s="37"/>
      <c r="W13" s="416" t="s">
        <v>67</v>
      </c>
      <c r="X13" s="416"/>
      <c r="Y13" s="416"/>
      <c r="Z13" s="37"/>
      <c r="AA13" s="37"/>
      <c r="AB13" s="37"/>
      <c r="AC13" s="37"/>
      <c r="AD13" s="37"/>
      <c r="AF13" s="109"/>
      <c r="AG13" s="109"/>
      <c r="AH13" s="109"/>
      <c r="AI13" s="109"/>
      <c r="AJ13" s="109"/>
      <c r="AK13" s="109"/>
      <c r="AL13" s="109"/>
    </row>
    <row r="14" spans="1:38" ht="70.5" customHeight="1" x14ac:dyDescent="0.35">
      <c r="A14" s="326" t="s">
        <v>68</v>
      </c>
      <c r="B14" s="326" t="s">
        <v>41</v>
      </c>
      <c r="C14" s="326" t="s">
        <v>69</v>
      </c>
      <c r="D14" s="326" t="s">
        <v>70</v>
      </c>
      <c r="E14" s="326" t="s">
        <v>71</v>
      </c>
      <c r="F14" s="326" t="s">
        <v>72</v>
      </c>
      <c r="G14" s="326" t="s">
        <v>73</v>
      </c>
      <c r="H14" s="326" t="s">
        <v>13</v>
      </c>
      <c r="I14" s="326" t="s">
        <v>74</v>
      </c>
      <c r="J14" s="326" t="s">
        <v>75</v>
      </c>
      <c r="K14" s="326" t="s">
        <v>76</v>
      </c>
      <c r="L14" s="326" t="s">
        <v>226</v>
      </c>
      <c r="M14" s="326" t="s">
        <v>78</v>
      </c>
      <c r="N14" s="326" t="s">
        <v>79</v>
      </c>
      <c r="O14" s="326" t="s">
        <v>80</v>
      </c>
      <c r="P14" s="326" t="s">
        <v>81</v>
      </c>
      <c r="Q14" s="326" t="s">
        <v>82</v>
      </c>
      <c r="R14" s="326" t="s">
        <v>83</v>
      </c>
      <c r="S14" s="326" t="s">
        <v>84</v>
      </c>
      <c r="T14" s="326" t="s">
        <v>85</v>
      </c>
      <c r="U14" s="326" t="s">
        <v>86</v>
      </c>
      <c r="V14" s="326" t="s">
        <v>87</v>
      </c>
      <c r="W14" s="326" t="s">
        <v>88</v>
      </c>
      <c r="X14" s="326" t="s">
        <v>89</v>
      </c>
      <c r="Y14" s="326" t="s">
        <v>90</v>
      </c>
      <c r="Z14" s="326" t="s">
        <v>91</v>
      </c>
      <c r="AA14" s="326" t="s">
        <v>92</v>
      </c>
      <c r="AB14" s="326" t="s">
        <v>93</v>
      </c>
      <c r="AC14" s="326" t="s">
        <v>94</v>
      </c>
      <c r="AD14" s="326" t="s">
        <v>45</v>
      </c>
      <c r="AF14" s="109"/>
      <c r="AG14" s="109"/>
      <c r="AH14" s="109"/>
      <c r="AI14" s="109"/>
      <c r="AJ14" s="109"/>
      <c r="AK14" s="109"/>
      <c r="AL14" s="109"/>
    </row>
    <row r="15" spans="1:38" ht="20.149999999999999" customHeight="1" x14ac:dyDescent="0.35">
      <c r="A15" s="327">
        <v>1</v>
      </c>
      <c r="B15" s="328" t="str">
        <f>IF(RESUMEN!B9="","",RESUMEN!B9)</f>
        <v/>
      </c>
      <c r="C15" s="329" t="str">
        <f>IF(RESUMEN!C9="","",RESUMEN!C9)</f>
        <v/>
      </c>
      <c r="D15" s="328" t="str">
        <f>IF(RESUMEN!D9="","",RESUMEN!D9)</f>
        <v/>
      </c>
      <c r="E15" s="330"/>
      <c r="F15" s="331">
        <f>IF(G15&gt;E15, "error",E15-G15)</f>
        <v>0</v>
      </c>
      <c r="G15" s="330"/>
      <c r="H15" s="330"/>
      <c r="I15" s="332">
        <f>IF(H15=$R$2,'SS-SMI'!$H$22,IF(H15=$S$2,'SS-SMI'!$I$22,IF(H15=$T$2,'SS-SMI'!$J$22,0)))</f>
        <v>0</v>
      </c>
      <c r="J15" s="332">
        <f>SUM(I15*E15)</f>
        <v>0</v>
      </c>
      <c r="K15" s="332">
        <f t="shared" ref="K15:K83" si="0">SUM(J15*14/12)</f>
        <v>0</v>
      </c>
      <c r="L15" s="333"/>
      <c r="M15" s="333"/>
      <c r="N15" s="333"/>
      <c r="O15" s="332">
        <f t="shared" ref="O15:O46" si="1">SUM(L15)</f>
        <v>0</v>
      </c>
      <c r="P15" s="332">
        <f t="shared" ref="P15:P46" si="2">SUM(O15-N15)</f>
        <v>0</v>
      </c>
      <c r="Q15" s="332">
        <f>IF(E15="",0,IF(H15=$R$2,$R$10*F15/E15,IF(H15=$S$2,$S$10*F15/E15,IF(H15=$T$2,$T$10*F15/E15,0))))</f>
        <v>0</v>
      </c>
      <c r="R15" s="334">
        <f>IF(E15="",0,IF(H15=$R$2,$R$10*G15/E15,IF(H15=$S$2,$S$10*G15/E15,IF(H15=$T$2,$T$10*G15/E15,0))))</f>
        <v>0</v>
      </c>
      <c r="S15" s="335">
        <v>0</v>
      </c>
      <c r="T15" s="335">
        <v>0</v>
      </c>
      <c r="U15" s="335"/>
      <c r="V15" s="336">
        <f t="shared" ref="V15:V83" si="3">SUM(O15+Q15+R15-S15-T15)</f>
        <v>0</v>
      </c>
      <c r="W15" s="336">
        <f>P15+Q15+R15-S15-T15</f>
        <v>0</v>
      </c>
      <c r="X15" s="333"/>
      <c r="Y15" s="337">
        <f>IF(X15&lt;&gt;0,SUM((P15-S15-T15+R15+Q15)+X15),W15)</f>
        <v>0</v>
      </c>
      <c r="Z15" s="338"/>
      <c r="AA15" s="339"/>
      <c r="AB15" s="340"/>
      <c r="AC15" s="339"/>
      <c r="AD15" s="341">
        <f t="shared" ref="AD15:AD46" si="4">IF((Y15&gt;V15),0,(V15-Y15))</f>
        <v>0</v>
      </c>
      <c r="AF15" s="109"/>
      <c r="AG15" s="109" t="s">
        <v>95</v>
      </c>
      <c r="AH15" s="109"/>
      <c r="AI15" s="109"/>
      <c r="AJ15" s="109"/>
      <c r="AK15" s="109"/>
      <c r="AL15" s="109"/>
    </row>
    <row r="16" spans="1:38" ht="20.149999999999999" customHeight="1" x14ac:dyDescent="0.35">
      <c r="A16" s="327">
        <f>SUM(A15+1)</f>
        <v>2</v>
      </c>
      <c r="B16" s="328" t="str">
        <f>IF(RESUMEN!B10="","",RESUMEN!B10)</f>
        <v/>
      </c>
      <c r="C16" s="329" t="str">
        <f>IF(RESUMEN!C10="","",RESUMEN!C10)</f>
        <v/>
      </c>
      <c r="D16" s="328" t="str">
        <f>IF(RESUMEN!D10="","",RESUMEN!D10)</f>
        <v/>
      </c>
      <c r="E16" s="330"/>
      <c r="F16" s="331">
        <f t="shared" ref="F16:F83" si="5">IF(G16&gt;E16, "error",E16-G16)</f>
        <v>0</v>
      </c>
      <c r="G16" s="330"/>
      <c r="H16" s="330"/>
      <c r="I16" s="332">
        <f>IF(H16=$R$2,'SS-SMI'!$H$22,IF(H16=$S$2,'SS-SMI'!$I$22,IF(H16=$T$2,'SS-SMI'!$J$22,0)))</f>
        <v>0</v>
      </c>
      <c r="J16" s="332">
        <f t="shared" ref="J16:J83" si="6">SUM(I16*E16)</f>
        <v>0</v>
      </c>
      <c r="K16" s="332">
        <f t="shared" si="0"/>
        <v>0</v>
      </c>
      <c r="L16" s="333"/>
      <c r="M16" s="333"/>
      <c r="N16" s="333"/>
      <c r="O16" s="332">
        <f t="shared" si="1"/>
        <v>0</v>
      </c>
      <c r="P16" s="332">
        <f t="shared" si="2"/>
        <v>0</v>
      </c>
      <c r="Q16" s="332">
        <f t="shared" ref="Q16:Q83" si="7">IF(E16="",0,IF(H16=$R$2,$R$10*F16/E16,IF(H16=$S$2,$S$10*F16/E16,IF(H16=$T$2,$T$10*F16/E16,0))))</f>
        <v>0</v>
      </c>
      <c r="R16" s="334">
        <f t="shared" ref="R16:R83" si="8">IF(E16="",0,IF(H16=$R$2,$R$10*G16/E16,IF(H16=$S$2,$S$10*G16/E16,IF(H16=$T$2,$T$10*G16/E16,0))))</f>
        <v>0</v>
      </c>
      <c r="S16" s="335">
        <v>0</v>
      </c>
      <c r="T16" s="335">
        <v>0</v>
      </c>
      <c r="U16" s="335"/>
      <c r="V16" s="336">
        <f t="shared" si="3"/>
        <v>0</v>
      </c>
      <c r="W16" s="336">
        <f t="shared" ref="W16:W83" si="9">P16+Q16+R16-S16-T16</f>
        <v>0</v>
      </c>
      <c r="X16" s="333"/>
      <c r="Y16" s="337">
        <f t="shared" ref="Y16:Y83" si="10">IF(X16&lt;&gt;0,SUM((P16-S16-T16+R16+Q16)+X16),W16)</f>
        <v>0</v>
      </c>
      <c r="Z16" s="338"/>
      <c r="AA16" s="339"/>
      <c r="AB16" s="340"/>
      <c r="AC16" s="339"/>
      <c r="AD16" s="341">
        <f t="shared" si="4"/>
        <v>0</v>
      </c>
      <c r="AF16" s="109"/>
      <c r="AG16" s="109" t="s">
        <v>96</v>
      </c>
      <c r="AH16" s="109"/>
      <c r="AI16" s="109"/>
      <c r="AJ16" s="109"/>
      <c r="AK16" s="109"/>
      <c r="AL16" s="109"/>
    </row>
    <row r="17" spans="1:38" ht="20.149999999999999" customHeight="1" x14ac:dyDescent="0.35">
      <c r="A17" s="327">
        <f t="shared" ref="A17:A83" si="11">SUM(A16+1)</f>
        <v>3</v>
      </c>
      <c r="B17" s="328" t="str">
        <f>IF(RESUMEN!B11="","",RESUMEN!B11)</f>
        <v/>
      </c>
      <c r="C17" s="329" t="str">
        <f>IF(RESUMEN!C11="","",RESUMEN!C11)</f>
        <v/>
      </c>
      <c r="D17" s="328" t="str">
        <f>IF(RESUMEN!D11="","",RESUMEN!D11)</f>
        <v/>
      </c>
      <c r="E17" s="330"/>
      <c r="F17" s="331">
        <f t="shared" si="5"/>
        <v>0</v>
      </c>
      <c r="G17" s="330"/>
      <c r="H17" s="330"/>
      <c r="I17" s="332">
        <f>IF(H17=$R$2,'SS-SMI'!$H$22,IF(H17=$S$2,'SS-SMI'!$I$22,IF(H17=$T$2,'SS-SMI'!$J$22,0)))</f>
        <v>0</v>
      </c>
      <c r="J17" s="332">
        <f t="shared" si="6"/>
        <v>0</v>
      </c>
      <c r="K17" s="332">
        <f t="shared" si="0"/>
        <v>0</v>
      </c>
      <c r="L17" s="333"/>
      <c r="M17" s="333"/>
      <c r="N17" s="333"/>
      <c r="O17" s="332">
        <f t="shared" si="1"/>
        <v>0</v>
      </c>
      <c r="P17" s="332">
        <f t="shared" si="2"/>
        <v>0</v>
      </c>
      <c r="Q17" s="332">
        <f t="shared" si="7"/>
        <v>0</v>
      </c>
      <c r="R17" s="334">
        <f t="shared" si="8"/>
        <v>0</v>
      </c>
      <c r="S17" s="335">
        <v>0</v>
      </c>
      <c r="T17" s="335">
        <v>0</v>
      </c>
      <c r="U17" s="335"/>
      <c r="V17" s="336">
        <f t="shared" si="3"/>
        <v>0</v>
      </c>
      <c r="W17" s="336">
        <f t="shared" si="9"/>
        <v>0</v>
      </c>
      <c r="X17" s="333"/>
      <c r="Y17" s="337">
        <f t="shared" si="10"/>
        <v>0</v>
      </c>
      <c r="Z17" s="338"/>
      <c r="AA17" s="339"/>
      <c r="AB17" s="340"/>
      <c r="AC17" s="339"/>
      <c r="AD17" s="341">
        <f t="shared" si="4"/>
        <v>0</v>
      </c>
      <c r="AF17" s="109"/>
      <c r="AG17" s="109" t="s">
        <v>97</v>
      </c>
      <c r="AH17" s="109"/>
      <c r="AI17" s="109"/>
      <c r="AJ17" s="109"/>
      <c r="AK17" s="109"/>
      <c r="AL17" s="109"/>
    </row>
    <row r="18" spans="1:38" ht="20.149999999999999" customHeight="1" x14ac:dyDescent="0.35">
      <c r="A18" s="327">
        <f t="shared" si="11"/>
        <v>4</v>
      </c>
      <c r="B18" s="328" t="str">
        <f>IF(RESUMEN!B12="","",RESUMEN!B12)</f>
        <v/>
      </c>
      <c r="C18" s="329" t="str">
        <f>IF(RESUMEN!C12="","",RESUMEN!C12)</f>
        <v/>
      </c>
      <c r="D18" s="328" t="str">
        <f>IF(RESUMEN!D12="","",RESUMEN!D12)</f>
        <v/>
      </c>
      <c r="E18" s="330"/>
      <c r="F18" s="331">
        <f t="shared" si="5"/>
        <v>0</v>
      </c>
      <c r="G18" s="330"/>
      <c r="H18" s="330"/>
      <c r="I18" s="332">
        <f>IF(H18=$R$2,'SS-SMI'!$H$22,IF(H18=$S$2,'SS-SMI'!$I$22,IF(H18=$T$2,'SS-SMI'!$J$22,0)))</f>
        <v>0</v>
      </c>
      <c r="J18" s="332">
        <f t="shared" si="6"/>
        <v>0</v>
      </c>
      <c r="K18" s="332">
        <f t="shared" si="0"/>
        <v>0</v>
      </c>
      <c r="L18" s="333"/>
      <c r="M18" s="333"/>
      <c r="N18" s="333"/>
      <c r="O18" s="332">
        <f t="shared" si="1"/>
        <v>0</v>
      </c>
      <c r="P18" s="332">
        <f t="shared" si="2"/>
        <v>0</v>
      </c>
      <c r="Q18" s="332">
        <f t="shared" si="7"/>
        <v>0</v>
      </c>
      <c r="R18" s="334">
        <f t="shared" si="8"/>
        <v>0</v>
      </c>
      <c r="S18" s="335">
        <v>0</v>
      </c>
      <c r="T18" s="335">
        <v>0</v>
      </c>
      <c r="U18" s="335"/>
      <c r="V18" s="336">
        <f t="shared" si="3"/>
        <v>0</v>
      </c>
      <c r="W18" s="336">
        <f t="shared" si="9"/>
        <v>0</v>
      </c>
      <c r="X18" s="333"/>
      <c r="Y18" s="337">
        <f t="shared" si="10"/>
        <v>0</v>
      </c>
      <c r="Z18" s="338"/>
      <c r="AA18" s="339"/>
      <c r="AB18" s="340"/>
      <c r="AC18" s="339"/>
      <c r="AD18" s="341">
        <f t="shared" si="4"/>
        <v>0</v>
      </c>
      <c r="AF18" s="109"/>
      <c r="AG18" s="109"/>
      <c r="AH18" s="109"/>
      <c r="AI18" s="109"/>
      <c r="AJ18" s="109"/>
      <c r="AK18" s="109"/>
      <c r="AL18" s="109"/>
    </row>
    <row r="19" spans="1:38" ht="20.149999999999999" customHeight="1" x14ac:dyDescent="0.35">
      <c r="A19" s="327">
        <f t="shared" si="11"/>
        <v>5</v>
      </c>
      <c r="B19" s="328" t="str">
        <f>IF(RESUMEN!B13="","",RESUMEN!B13)</f>
        <v/>
      </c>
      <c r="C19" s="329" t="str">
        <f>IF(RESUMEN!C13="","",RESUMEN!C13)</f>
        <v/>
      </c>
      <c r="D19" s="328" t="str">
        <f>IF(RESUMEN!D13="","",RESUMEN!D13)</f>
        <v/>
      </c>
      <c r="E19" s="330"/>
      <c r="F19" s="331">
        <f t="shared" si="5"/>
        <v>0</v>
      </c>
      <c r="G19" s="330"/>
      <c r="H19" s="330"/>
      <c r="I19" s="332">
        <f>IF(H19=$R$2,'SS-SMI'!$H$22,IF(H19=$S$2,'SS-SMI'!$I$22,IF(H19=$T$2,'SS-SMI'!$J$22,0)))</f>
        <v>0</v>
      </c>
      <c r="J19" s="332">
        <f t="shared" si="6"/>
        <v>0</v>
      </c>
      <c r="K19" s="332">
        <f t="shared" si="0"/>
        <v>0</v>
      </c>
      <c r="L19" s="333"/>
      <c r="M19" s="333"/>
      <c r="N19" s="333"/>
      <c r="O19" s="332">
        <f t="shared" si="1"/>
        <v>0</v>
      </c>
      <c r="P19" s="332">
        <f t="shared" si="2"/>
        <v>0</v>
      </c>
      <c r="Q19" s="332">
        <f t="shared" si="7"/>
        <v>0</v>
      </c>
      <c r="R19" s="334">
        <f t="shared" si="8"/>
        <v>0</v>
      </c>
      <c r="S19" s="335">
        <v>0</v>
      </c>
      <c r="T19" s="335">
        <v>0</v>
      </c>
      <c r="U19" s="335"/>
      <c r="V19" s="336">
        <f t="shared" si="3"/>
        <v>0</v>
      </c>
      <c r="W19" s="336">
        <f t="shared" si="9"/>
        <v>0</v>
      </c>
      <c r="X19" s="333"/>
      <c r="Y19" s="337">
        <f t="shared" si="10"/>
        <v>0</v>
      </c>
      <c r="Z19" s="338"/>
      <c r="AA19" s="339"/>
      <c r="AB19" s="340"/>
      <c r="AC19" s="339"/>
      <c r="AD19" s="341">
        <f t="shared" si="4"/>
        <v>0</v>
      </c>
      <c r="AF19" s="109"/>
      <c r="AG19" s="109"/>
      <c r="AH19" s="109"/>
      <c r="AI19" s="109"/>
      <c r="AJ19" s="109"/>
      <c r="AK19" s="109"/>
      <c r="AL19" s="109"/>
    </row>
    <row r="20" spans="1:38" ht="20.149999999999999" customHeight="1" x14ac:dyDescent="0.35">
      <c r="A20" s="327">
        <f t="shared" si="11"/>
        <v>6</v>
      </c>
      <c r="B20" s="328" t="str">
        <f>IF(RESUMEN!B14="","",RESUMEN!B14)</f>
        <v/>
      </c>
      <c r="C20" s="329" t="str">
        <f>IF(RESUMEN!C14="","",RESUMEN!C14)</f>
        <v/>
      </c>
      <c r="D20" s="328" t="str">
        <f>IF(RESUMEN!D14="","",RESUMEN!D14)</f>
        <v/>
      </c>
      <c r="E20" s="330"/>
      <c r="F20" s="331">
        <f t="shared" si="5"/>
        <v>0</v>
      </c>
      <c r="G20" s="330"/>
      <c r="H20" s="330"/>
      <c r="I20" s="332">
        <f>IF(H20=$R$2,'SS-SMI'!$H$22,IF(H20=$S$2,'SS-SMI'!$I$22,IF(H20=$T$2,'SS-SMI'!$J$22,0)))</f>
        <v>0</v>
      </c>
      <c r="J20" s="332">
        <f t="shared" si="6"/>
        <v>0</v>
      </c>
      <c r="K20" s="332">
        <f t="shared" si="0"/>
        <v>0</v>
      </c>
      <c r="L20" s="333"/>
      <c r="M20" s="333"/>
      <c r="N20" s="333"/>
      <c r="O20" s="332">
        <f t="shared" si="1"/>
        <v>0</v>
      </c>
      <c r="P20" s="332">
        <f t="shared" si="2"/>
        <v>0</v>
      </c>
      <c r="Q20" s="332">
        <f t="shared" si="7"/>
        <v>0</v>
      </c>
      <c r="R20" s="334">
        <f t="shared" si="8"/>
        <v>0</v>
      </c>
      <c r="S20" s="335">
        <v>0</v>
      </c>
      <c r="T20" s="335">
        <v>0</v>
      </c>
      <c r="U20" s="335"/>
      <c r="V20" s="336">
        <f t="shared" si="3"/>
        <v>0</v>
      </c>
      <c r="W20" s="336">
        <f t="shared" si="9"/>
        <v>0</v>
      </c>
      <c r="X20" s="333"/>
      <c r="Y20" s="337">
        <f t="shared" si="10"/>
        <v>0</v>
      </c>
      <c r="Z20" s="338"/>
      <c r="AA20" s="339"/>
      <c r="AB20" s="340"/>
      <c r="AC20" s="339"/>
      <c r="AD20" s="341">
        <f t="shared" si="4"/>
        <v>0</v>
      </c>
      <c r="AF20" s="109"/>
      <c r="AG20" s="109"/>
      <c r="AH20" s="109"/>
      <c r="AI20" s="109"/>
      <c r="AJ20" s="109"/>
      <c r="AK20" s="109"/>
      <c r="AL20" s="109"/>
    </row>
    <row r="21" spans="1:38" ht="20.149999999999999" customHeight="1" x14ac:dyDescent="0.35">
      <c r="A21" s="327">
        <f t="shared" si="11"/>
        <v>7</v>
      </c>
      <c r="B21" s="328" t="str">
        <f>IF(RESUMEN!B15="","",RESUMEN!B15)</f>
        <v/>
      </c>
      <c r="C21" s="329" t="str">
        <f>IF(RESUMEN!C15="","",RESUMEN!C15)</f>
        <v/>
      </c>
      <c r="D21" s="328" t="str">
        <f>IF(RESUMEN!D15="","",RESUMEN!D15)</f>
        <v/>
      </c>
      <c r="E21" s="330"/>
      <c r="F21" s="331">
        <f t="shared" si="5"/>
        <v>0</v>
      </c>
      <c r="G21" s="330"/>
      <c r="H21" s="330"/>
      <c r="I21" s="332">
        <f>IF(H21=$R$2,'SS-SMI'!$H$22,IF(H21=$S$2,'SS-SMI'!$I$22,IF(H21=$T$2,'SS-SMI'!$J$22,0)))</f>
        <v>0</v>
      </c>
      <c r="J21" s="332">
        <f t="shared" si="6"/>
        <v>0</v>
      </c>
      <c r="K21" s="332">
        <f t="shared" si="0"/>
        <v>0</v>
      </c>
      <c r="L21" s="333"/>
      <c r="M21" s="333"/>
      <c r="N21" s="333"/>
      <c r="O21" s="332">
        <f t="shared" si="1"/>
        <v>0</v>
      </c>
      <c r="P21" s="332">
        <f t="shared" si="2"/>
        <v>0</v>
      </c>
      <c r="Q21" s="332">
        <f t="shared" si="7"/>
        <v>0</v>
      </c>
      <c r="R21" s="334">
        <f t="shared" si="8"/>
        <v>0</v>
      </c>
      <c r="S21" s="335">
        <v>0</v>
      </c>
      <c r="T21" s="335">
        <v>0</v>
      </c>
      <c r="U21" s="335"/>
      <c r="V21" s="336">
        <f t="shared" si="3"/>
        <v>0</v>
      </c>
      <c r="W21" s="336">
        <f t="shared" si="9"/>
        <v>0</v>
      </c>
      <c r="X21" s="333"/>
      <c r="Y21" s="337">
        <f t="shared" si="10"/>
        <v>0</v>
      </c>
      <c r="Z21" s="338"/>
      <c r="AA21" s="339"/>
      <c r="AB21" s="340"/>
      <c r="AC21" s="339"/>
      <c r="AD21" s="341">
        <f t="shared" si="4"/>
        <v>0</v>
      </c>
      <c r="AF21" s="109"/>
      <c r="AG21" s="109"/>
      <c r="AH21" s="109"/>
      <c r="AI21" s="109"/>
      <c r="AJ21" s="109"/>
      <c r="AK21" s="109"/>
      <c r="AL21" s="109"/>
    </row>
    <row r="22" spans="1:38" ht="20.149999999999999" customHeight="1" x14ac:dyDescent="0.35">
      <c r="A22" s="327">
        <f t="shared" si="11"/>
        <v>8</v>
      </c>
      <c r="B22" s="328" t="str">
        <f>IF(RESUMEN!B16="","",RESUMEN!B16)</f>
        <v/>
      </c>
      <c r="C22" s="329" t="str">
        <f>IF(RESUMEN!C16="","",RESUMEN!C16)</f>
        <v/>
      </c>
      <c r="D22" s="328" t="str">
        <f>IF(RESUMEN!D16="","",RESUMEN!D16)</f>
        <v/>
      </c>
      <c r="E22" s="330"/>
      <c r="F22" s="331">
        <f t="shared" si="5"/>
        <v>0</v>
      </c>
      <c r="G22" s="330"/>
      <c r="H22" s="330"/>
      <c r="I22" s="332">
        <f>IF(H22=$R$2,'SS-SMI'!$H$22,IF(H22=$S$2,'SS-SMI'!$I$22,IF(H22=$T$2,'SS-SMI'!$J$22,0)))</f>
        <v>0</v>
      </c>
      <c r="J22" s="332">
        <f t="shared" si="6"/>
        <v>0</v>
      </c>
      <c r="K22" s="332">
        <f t="shared" si="0"/>
        <v>0</v>
      </c>
      <c r="L22" s="333"/>
      <c r="M22" s="333"/>
      <c r="N22" s="333"/>
      <c r="O22" s="332">
        <f t="shared" si="1"/>
        <v>0</v>
      </c>
      <c r="P22" s="332">
        <f t="shared" si="2"/>
        <v>0</v>
      </c>
      <c r="Q22" s="332">
        <f t="shared" si="7"/>
        <v>0</v>
      </c>
      <c r="R22" s="334">
        <f t="shared" si="8"/>
        <v>0</v>
      </c>
      <c r="S22" s="335">
        <v>0</v>
      </c>
      <c r="T22" s="335">
        <v>0</v>
      </c>
      <c r="U22" s="335"/>
      <c r="V22" s="336">
        <f t="shared" si="3"/>
        <v>0</v>
      </c>
      <c r="W22" s="336">
        <f t="shared" si="9"/>
        <v>0</v>
      </c>
      <c r="X22" s="333"/>
      <c r="Y22" s="337">
        <f t="shared" si="10"/>
        <v>0</v>
      </c>
      <c r="Z22" s="338"/>
      <c r="AA22" s="339"/>
      <c r="AB22" s="340"/>
      <c r="AC22" s="339"/>
      <c r="AD22" s="341">
        <f t="shared" si="4"/>
        <v>0</v>
      </c>
      <c r="AF22" s="109"/>
      <c r="AG22" s="109"/>
      <c r="AH22" s="109"/>
      <c r="AI22" s="109"/>
      <c r="AJ22" s="109"/>
      <c r="AK22" s="109"/>
      <c r="AL22" s="109"/>
    </row>
    <row r="23" spans="1:38" ht="20.149999999999999" customHeight="1" x14ac:dyDescent="0.35">
      <c r="A23" s="327">
        <f t="shared" si="11"/>
        <v>9</v>
      </c>
      <c r="B23" s="328" t="str">
        <f>IF(RESUMEN!B17="","",RESUMEN!B17)</f>
        <v/>
      </c>
      <c r="C23" s="329" t="str">
        <f>IF(RESUMEN!C17="","",RESUMEN!C17)</f>
        <v/>
      </c>
      <c r="D23" s="328" t="str">
        <f>IF(RESUMEN!D17="","",RESUMEN!D17)</f>
        <v/>
      </c>
      <c r="E23" s="330"/>
      <c r="F23" s="331">
        <f t="shared" si="5"/>
        <v>0</v>
      </c>
      <c r="G23" s="330"/>
      <c r="H23" s="330"/>
      <c r="I23" s="332">
        <f>IF(H23=$R$2,'SS-SMI'!$H$22,IF(H23=$S$2,'SS-SMI'!$I$22,IF(H23=$T$2,'SS-SMI'!$J$22,0)))</f>
        <v>0</v>
      </c>
      <c r="J23" s="332">
        <f t="shared" si="6"/>
        <v>0</v>
      </c>
      <c r="K23" s="332">
        <f t="shared" si="0"/>
        <v>0</v>
      </c>
      <c r="L23" s="333"/>
      <c r="M23" s="333"/>
      <c r="N23" s="333"/>
      <c r="O23" s="332">
        <f t="shared" si="1"/>
        <v>0</v>
      </c>
      <c r="P23" s="332">
        <f t="shared" si="2"/>
        <v>0</v>
      </c>
      <c r="Q23" s="332">
        <f t="shared" si="7"/>
        <v>0</v>
      </c>
      <c r="R23" s="334">
        <f t="shared" si="8"/>
        <v>0</v>
      </c>
      <c r="S23" s="335">
        <v>0</v>
      </c>
      <c r="T23" s="335">
        <v>0</v>
      </c>
      <c r="U23" s="335"/>
      <c r="V23" s="336">
        <f t="shared" si="3"/>
        <v>0</v>
      </c>
      <c r="W23" s="336">
        <f t="shared" si="9"/>
        <v>0</v>
      </c>
      <c r="X23" s="333"/>
      <c r="Y23" s="337">
        <f t="shared" si="10"/>
        <v>0</v>
      </c>
      <c r="Z23" s="338"/>
      <c r="AA23" s="339"/>
      <c r="AB23" s="340"/>
      <c r="AC23" s="339"/>
      <c r="AD23" s="341">
        <f t="shared" si="4"/>
        <v>0</v>
      </c>
      <c r="AF23" s="109"/>
      <c r="AG23" s="109"/>
      <c r="AH23" s="109"/>
      <c r="AI23" s="109"/>
      <c r="AJ23" s="109"/>
      <c r="AK23" s="109"/>
      <c r="AL23" s="109"/>
    </row>
    <row r="24" spans="1:38" ht="20.149999999999999" customHeight="1" x14ac:dyDescent="0.35">
      <c r="A24" s="327">
        <f t="shared" si="11"/>
        <v>10</v>
      </c>
      <c r="B24" s="328" t="str">
        <f>IF(RESUMEN!B18="","",RESUMEN!B18)</f>
        <v/>
      </c>
      <c r="C24" s="329" t="str">
        <f>IF(RESUMEN!C18="","",RESUMEN!C18)</f>
        <v/>
      </c>
      <c r="D24" s="328" t="str">
        <f>IF(RESUMEN!D18="","",RESUMEN!D18)</f>
        <v/>
      </c>
      <c r="E24" s="330"/>
      <c r="F24" s="331">
        <f t="shared" si="5"/>
        <v>0</v>
      </c>
      <c r="G24" s="330"/>
      <c r="H24" s="330"/>
      <c r="I24" s="332">
        <f>IF(H24=$R$2,'SS-SMI'!$H$22,IF(H24=$S$2,'SS-SMI'!$I$22,IF(H24=$T$2,'SS-SMI'!$J$22,0)))</f>
        <v>0</v>
      </c>
      <c r="J24" s="332">
        <f t="shared" si="6"/>
        <v>0</v>
      </c>
      <c r="K24" s="332">
        <f t="shared" si="0"/>
        <v>0</v>
      </c>
      <c r="L24" s="333"/>
      <c r="M24" s="333"/>
      <c r="N24" s="333"/>
      <c r="O24" s="332">
        <f t="shared" si="1"/>
        <v>0</v>
      </c>
      <c r="P24" s="332">
        <f t="shared" si="2"/>
        <v>0</v>
      </c>
      <c r="Q24" s="332">
        <f t="shared" si="7"/>
        <v>0</v>
      </c>
      <c r="R24" s="334">
        <f t="shared" si="8"/>
        <v>0</v>
      </c>
      <c r="S24" s="335">
        <v>0</v>
      </c>
      <c r="T24" s="335">
        <v>0</v>
      </c>
      <c r="U24" s="335"/>
      <c r="V24" s="336">
        <f t="shared" si="3"/>
        <v>0</v>
      </c>
      <c r="W24" s="336">
        <f t="shared" si="9"/>
        <v>0</v>
      </c>
      <c r="X24" s="333"/>
      <c r="Y24" s="337">
        <f t="shared" si="10"/>
        <v>0</v>
      </c>
      <c r="Z24" s="338"/>
      <c r="AA24" s="339"/>
      <c r="AB24" s="340"/>
      <c r="AC24" s="339"/>
      <c r="AD24" s="341">
        <f t="shared" si="4"/>
        <v>0</v>
      </c>
      <c r="AF24" s="109"/>
      <c r="AG24" s="109"/>
      <c r="AH24" s="109"/>
      <c r="AI24" s="109"/>
      <c r="AJ24" s="109"/>
      <c r="AK24" s="109"/>
      <c r="AL24" s="109"/>
    </row>
    <row r="25" spans="1:38" ht="20.149999999999999" customHeight="1" x14ac:dyDescent="0.35">
      <c r="A25" s="327">
        <f t="shared" si="11"/>
        <v>11</v>
      </c>
      <c r="B25" s="328" t="str">
        <f>IF(RESUMEN!B19="","",RESUMEN!B19)</f>
        <v/>
      </c>
      <c r="C25" s="329" t="str">
        <f>IF(RESUMEN!C19="","",RESUMEN!C19)</f>
        <v/>
      </c>
      <c r="D25" s="328" t="str">
        <f>IF(RESUMEN!D19="","",RESUMEN!D19)</f>
        <v/>
      </c>
      <c r="E25" s="330"/>
      <c r="F25" s="331">
        <f t="shared" si="5"/>
        <v>0</v>
      </c>
      <c r="G25" s="330"/>
      <c r="H25" s="330"/>
      <c r="I25" s="332">
        <f>IF(H25=$R$2,'SS-SMI'!$H$22,IF(H25=$S$2,'SS-SMI'!$I$22,IF(H25=$T$2,'SS-SMI'!$J$22,0)))</f>
        <v>0</v>
      </c>
      <c r="J25" s="332">
        <f t="shared" si="6"/>
        <v>0</v>
      </c>
      <c r="K25" s="332">
        <f t="shared" si="0"/>
        <v>0</v>
      </c>
      <c r="L25" s="333"/>
      <c r="M25" s="333"/>
      <c r="N25" s="333"/>
      <c r="O25" s="332">
        <f t="shared" si="1"/>
        <v>0</v>
      </c>
      <c r="P25" s="332">
        <f t="shared" si="2"/>
        <v>0</v>
      </c>
      <c r="Q25" s="332">
        <f t="shared" si="7"/>
        <v>0</v>
      </c>
      <c r="R25" s="334">
        <f t="shared" si="8"/>
        <v>0</v>
      </c>
      <c r="S25" s="335">
        <v>0</v>
      </c>
      <c r="T25" s="335">
        <v>0</v>
      </c>
      <c r="U25" s="335"/>
      <c r="V25" s="336">
        <f t="shared" si="3"/>
        <v>0</v>
      </c>
      <c r="W25" s="336">
        <f t="shared" si="9"/>
        <v>0</v>
      </c>
      <c r="X25" s="333"/>
      <c r="Y25" s="337">
        <f t="shared" si="10"/>
        <v>0</v>
      </c>
      <c r="Z25" s="338"/>
      <c r="AA25" s="339"/>
      <c r="AB25" s="340"/>
      <c r="AC25" s="339"/>
      <c r="AD25" s="341">
        <f t="shared" si="4"/>
        <v>0</v>
      </c>
      <c r="AF25" s="109"/>
      <c r="AG25" s="109"/>
      <c r="AH25" s="109"/>
      <c r="AI25" s="109"/>
      <c r="AJ25" s="109"/>
      <c r="AK25" s="109"/>
      <c r="AL25" s="109"/>
    </row>
    <row r="26" spans="1:38" ht="20.149999999999999" customHeight="1" x14ac:dyDescent="0.35">
      <c r="A26" s="327">
        <f t="shared" si="11"/>
        <v>12</v>
      </c>
      <c r="B26" s="328" t="str">
        <f>IF(RESUMEN!B20="","",RESUMEN!B20)</f>
        <v/>
      </c>
      <c r="C26" s="329" t="str">
        <f>IF(RESUMEN!C20="","",RESUMEN!C20)</f>
        <v/>
      </c>
      <c r="D26" s="328" t="str">
        <f>IF(RESUMEN!D20="","",RESUMEN!D20)</f>
        <v/>
      </c>
      <c r="E26" s="330"/>
      <c r="F26" s="331">
        <f t="shared" si="5"/>
        <v>0</v>
      </c>
      <c r="G26" s="330"/>
      <c r="H26" s="330"/>
      <c r="I26" s="332">
        <f>IF(H26=$R$2,'SS-SMI'!$H$22,IF(H26=$S$2,'SS-SMI'!$I$22,IF(H26=$T$2,'SS-SMI'!$J$22,0)))</f>
        <v>0</v>
      </c>
      <c r="J26" s="332">
        <f t="shared" si="6"/>
        <v>0</v>
      </c>
      <c r="K26" s="332">
        <f t="shared" si="0"/>
        <v>0</v>
      </c>
      <c r="L26" s="333"/>
      <c r="M26" s="333"/>
      <c r="N26" s="333"/>
      <c r="O26" s="332">
        <f t="shared" si="1"/>
        <v>0</v>
      </c>
      <c r="P26" s="332">
        <f t="shared" si="2"/>
        <v>0</v>
      </c>
      <c r="Q26" s="332">
        <f t="shared" si="7"/>
        <v>0</v>
      </c>
      <c r="R26" s="334">
        <f t="shared" si="8"/>
        <v>0</v>
      </c>
      <c r="S26" s="335">
        <v>0</v>
      </c>
      <c r="T26" s="335">
        <v>0</v>
      </c>
      <c r="U26" s="335"/>
      <c r="V26" s="336">
        <f t="shared" si="3"/>
        <v>0</v>
      </c>
      <c r="W26" s="336">
        <f t="shared" si="9"/>
        <v>0</v>
      </c>
      <c r="X26" s="333"/>
      <c r="Y26" s="337">
        <f t="shared" si="10"/>
        <v>0</v>
      </c>
      <c r="Z26" s="338"/>
      <c r="AA26" s="339"/>
      <c r="AB26" s="340"/>
      <c r="AC26" s="339"/>
      <c r="AD26" s="341">
        <f t="shared" si="4"/>
        <v>0</v>
      </c>
      <c r="AF26" s="109"/>
      <c r="AG26" s="109"/>
      <c r="AH26" s="109"/>
      <c r="AI26" s="109"/>
      <c r="AJ26" s="109"/>
      <c r="AK26" s="109"/>
      <c r="AL26" s="109"/>
    </row>
    <row r="27" spans="1:38" ht="20.149999999999999" customHeight="1" x14ac:dyDescent="0.35">
      <c r="A27" s="327">
        <f t="shared" si="11"/>
        <v>13</v>
      </c>
      <c r="B27" s="328" t="str">
        <f>IF(RESUMEN!B21="","",RESUMEN!B21)</f>
        <v/>
      </c>
      <c r="C27" s="329" t="str">
        <f>IF(RESUMEN!C21="","",RESUMEN!C21)</f>
        <v/>
      </c>
      <c r="D27" s="328" t="str">
        <f>IF(RESUMEN!D21="","",RESUMEN!D21)</f>
        <v/>
      </c>
      <c r="E27" s="330"/>
      <c r="F27" s="331">
        <f t="shared" si="5"/>
        <v>0</v>
      </c>
      <c r="G27" s="330"/>
      <c r="H27" s="330"/>
      <c r="I27" s="332">
        <f>IF(H27=$R$2,'SS-SMI'!$H$22,IF(H27=$S$2,'SS-SMI'!$I$22,IF(H27=$T$2,'SS-SMI'!$J$22,0)))</f>
        <v>0</v>
      </c>
      <c r="J27" s="332">
        <f t="shared" si="6"/>
        <v>0</v>
      </c>
      <c r="K27" s="332">
        <f t="shared" si="0"/>
        <v>0</v>
      </c>
      <c r="L27" s="333"/>
      <c r="M27" s="333"/>
      <c r="N27" s="333"/>
      <c r="O27" s="332">
        <f t="shared" si="1"/>
        <v>0</v>
      </c>
      <c r="P27" s="332">
        <f t="shared" si="2"/>
        <v>0</v>
      </c>
      <c r="Q27" s="332">
        <f t="shared" si="7"/>
        <v>0</v>
      </c>
      <c r="R27" s="334">
        <f t="shared" si="8"/>
        <v>0</v>
      </c>
      <c r="S27" s="335">
        <v>0</v>
      </c>
      <c r="T27" s="335">
        <v>0</v>
      </c>
      <c r="U27" s="335"/>
      <c r="V27" s="336">
        <f t="shared" si="3"/>
        <v>0</v>
      </c>
      <c r="W27" s="336">
        <f t="shared" si="9"/>
        <v>0</v>
      </c>
      <c r="X27" s="333"/>
      <c r="Y27" s="337">
        <f t="shared" si="10"/>
        <v>0</v>
      </c>
      <c r="Z27" s="338"/>
      <c r="AA27" s="339"/>
      <c r="AB27" s="340"/>
      <c r="AC27" s="339"/>
      <c r="AD27" s="341">
        <f t="shared" si="4"/>
        <v>0</v>
      </c>
      <c r="AF27" s="109"/>
      <c r="AG27" s="109"/>
      <c r="AH27" s="109"/>
      <c r="AI27" s="109"/>
      <c r="AJ27" s="109"/>
      <c r="AK27" s="109"/>
      <c r="AL27" s="109"/>
    </row>
    <row r="28" spans="1:38" ht="20.149999999999999" customHeight="1" x14ac:dyDescent="0.35">
      <c r="A28" s="327">
        <f t="shared" si="11"/>
        <v>14</v>
      </c>
      <c r="B28" s="328" t="str">
        <f>IF(RESUMEN!B22="","",RESUMEN!B22)</f>
        <v/>
      </c>
      <c r="C28" s="329" t="str">
        <f>IF(RESUMEN!C22="","",RESUMEN!C22)</f>
        <v/>
      </c>
      <c r="D28" s="328" t="str">
        <f>IF(RESUMEN!D22="","",RESUMEN!D22)</f>
        <v/>
      </c>
      <c r="E28" s="330"/>
      <c r="F28" s="331">
        <f t="shared" si="5"/>
        <v>0</v>
      </c>
      <c r="G28" s="330"/>
      <c r="H28" s="330"/>
      <c r="I28" s="332">
        <f>IF(H28=$R$2,'SS-SMI'!$H$22,IF(H28=$S$2,'SS-SMI'!$I$22,IF(H28=$T$2,'SS-SMI'!$J$22,0)))</f>
        <v>0</v>
      </c>
      <c r="J28" s="332">
        <f t="shared" si="6"/>
        <v>0</v>
      </c>
      <c r="K28" s="332">
        <f t="shared" si="0"/>
        <v>0</v>
      </c>
      <c r="L28" s="333"/>
      <c r="M28" s="333"/>
      <c r="N28" s="333"/>
      <c r="O28" s="332">
        <f t="shared" si="1"/>
        <v>0</v>
      </c>
      <c r="P28" s="332">
        <f t="shared" si="2"/>
        <v>0</v>
      </c>
      <c r="Q28" s="332">
        <f t="shared" si="7"/>
        <v>0</v>
      </c>
      <c r="R28" s="334">
        <f t="shared" si="8"/>
        <v>0</v>
      </c>
      <c r="S28" s="335">
        <v>0</v>
      </c>
      <c r="T28" s="335">
        <v>0</v>
      </c>
      <c r="U28" s="335"/>
      <c r="V28" s="336">
        <f t="shared" si="3"/>
        <v>0</v>
      </c>
      <c r="W28" s="336">
        <f t="shared" si="9"/>
        <v>0</v>
      </c>
      <c r="X28" s="333"/>
      <c r="Y28" s="337">
        <f t="shared" si="10"/>
        <v>0</v>
      </c>
      <c r="Z28" s="338"/>
      <c r="AA28" s="339"/>
      <c r="AB28" s="340"/>
      <c r="AC28" s="339"/>
      <c r="AD28" s="341">
        <f t="shared" si="4"/>
        <v>0</v>
      </c>
      <c r="AF28" s="109"/>
      <c r="AG28" s="109"/>
      <c r="AH28" s="109"/>
      <c r="AI28" s="109"/>
      <c r="AJ28" s="109"/>
      <c r="AK28" s="109"/>
      <c r="AL28" s="109"/>
    </row>
    <row r="29" spans="1:38" ht="20.149999999999999" customHeight="1" x14ac:dyDescent="0.35">
      <c r="A29" s="327">
        <f t="shared" si="11"/>
        <v>15</v>
      </c>
      <c r="B29" s="328" t="str">
        <f>IF(RESUMEN!B23="","",RESUMEN!B23)</f>
        <v/>
      </c>
      <c r="C29" s="329" t="str">
        <f>IF(RESUMEN!C23="","",RESUMEN!C23)</f>
        <v/>
      </c>
      <c r="D29" s="328" t="str">
        <f>IF(RESUMEN!D23="","",RESUMEN!D23)</f>
        <v/>
      </c>
      <c r="E29" s="330"/>
      <c r="F29" s="331">
        <f t="shared" si="5"/>
        <v>0</v>
      </c>
      <c r="G29" s="330"/>
      <c r="H29" s="330"/>
      <c r="I29" s="332">
        <f>IF(H29=$R$2,'SS-SMI'!$H$22,IF(H29=$S$2,'SS-SMI'!$I$22,IF(H29=$T$2,'SS-SMI'!$J$22,0)))</f>
        <v>0</v>
      </c>
      <c r="J29" s="332">
        <f t="shared" si="6"/>
        <v>0</v>
      </c>
      <c r="K29" s="332">
        <f t="shared" si="0"/>
        <v>0</v>
      </c>
      <c r="L29" s="333"/>
      <c r="M29" s="333"/>
      <c r="N29" s="333"/>
      <c r="O29" s="332">
        <f t="shared" si="1"/>
        <v>0</v>
      </c>
      <c r="P29" s="332">
        <f t="shared" si="2"/>
        <v>0</v>
      </c>
      <c r="Q29" s="332">
        <f t="shared" si="7"/>
        <v>0</v>
      </c>
      <c r="R29" s="334">
        <f t="shared" si="8"/>
        <v>0</v>
      </c>
      <c r="S29" s="335">
        <v>0</v>
      </c>
      <c r="T29" s="335">
        <v>0</v>
      </c>
      <c r="U29" s="335"/>
      <c r="V29" s="336">
        <f t="shared" si="3"/>
        <v>0</v>
      </c>
      <c r="W29" s="336">
        <f t="shared" si="9"/>
        <v>0</v>
      </c>
      <c r="X29" s="333"/>
      <c r="Y29" s="337">
        <f t="shared" si="10"/>
        <v>0</v>
      </c>
      <c r="Z29" s="338"/>
      <c r="AA29" s="339"/>
      <c r="AB29" s="340"/>
      <c r="AC29" s="339"/>
      <c r="AD29" s="341">
        <f t="shared" si="4"/>
        <v>0</v>
      </c>
    </row>
    <row r="30" spans="1:38" ht="20.149999999999999" customHeight="1" x14ac:dyDescent="0.35">
      <c r="A30" s="327">
        <f t="shared" si="11"/>
        <v>16</v>
      </c>
      <c r="B30" s="328" t="str">
        <f>IF(RESUMEN!B24="","",RESUMEN!B24)</f>
        <v/>
      </c>
      <c r="C30" s="329" t="str">
        <f>IF(RESUMEN!C24="","",RESUMEN!C24)</f>
        <v/>
      </c>
      <c r="D30" s="328" t="str">
        <f>IF(RESUMEN!D24="","",RESUMEN!D24)</f>
        <v/>
      </c>
      <c r="E30" s="330"/>
      <c r="F30" s="331">
        <f t="shared" si="5"/>
        <v>0</v>
      </c>
      <c r="G30" s="330"/>
      <c r="H30" s="330"/>
      <c r="I30" s="332">
        <f>IF(H30=$R$2,'SS-SMI'!$H$22,IF(H30=$S$2,'SS-SMI'!$I$22,IF(H30=$T$2,'SS-SMI'!$J$22,0)))</f>
        <v>0</v>
      </c>
      <c r="J30" s="332">
        <f t="shared" si="6"/>
        <v>0</v>
      </c>
      <c r="K30" s="332">
        <f t="shared" si="0"/>
        <v>0</v>
      </c>
      <c r="L30" s="333"/>
      <c r="M30" s="333"/>
      <c r="N30" s="333"/>
      <c r="O30" s="332">
        <f t="shared" si="1"/>
        <v>0</v>
      </c>
      <c r="P30" s="332">
        <f t="shared" si="2"/>
        <v>0</v>
      </c>
      <c r="Q30" s="332">
        <f t="shared" si="7"/>
        <v>0</v>
      </c>
      <c r="R30" s="334">
        <f t="shared" si="8"/>
        <v>0</v>
      </c>
      <c r="S30" s="335">
        <v>0</v>
      </c>
      <c r="T30" s="335">
        <v>0</v>
      </c>
      <c r="U30" s="335"/>
      <c r="V30" s="336">
        <f t="shared" si="3"/>
        <v>0</v>
      </c>
      <c r="W30" s="336">
        <f t="shared" si="9"/>
        <v>0</v>
      </c>
      <c r="X30" s="333"/>
      <c r="Y30" s="337">
        <f t="shared" si="10"/>
        <v>0</v>
      </c>
      <c r="Z30" s="338"/>
      <c r="AA30" s="339"/>
      <c r="AB30" s="340"/>
      <c r="AC30" s="339"/>
      <c r="AD30" s="341">
        <f t="shared" si="4"/>
        <v>0</v>
      </c>
    </row>
    <row r="31" spans="1:38" ht="20.149999999999999" customHeight="1" x14ac:dyDescent="0.35">
      <c r="A31" s="327">
        <f t="shared" si="11"/>
        <v>17</v>
      </c>
      <c r="B31" s="328" t="str">
        <f>IF(RESUMEN!B25="","",RESUMEN!B25)</f>
        <v/>
      </c>
      <c r="C31" s="329" t="str">
        <f>IF(RESUMEN!C25="","",RESUMEN!C25)</f>
        <v/>
      </c>
      <c r="D31" s="328" t="str">
        <f>IF(RESUMEN!D25="","",RESUMEN!D25)</f>
        <v/>
      </c>
      <c r="E31" s="330"/>
      <c r="F31" s="331">
        <f t="shared" si="5"/>
        <v>0</v>
      </c>
      <c r="G31" s="330"/>
      <c r="H31" s="330"/>
      <c r="I31" s="332">
        <f>IF(H31=$R$2,'SS-SMI'!$H$22,IF(H31=$S$2,'SS-SMI'!$I$22,IF(H31=$T$2,'SS-SMI'!$J$22,0)))</f>
        <v>0</v>
      </c>
      <c r="J31" s="332">
        <f t="shared" si="6"/>
        <v>0</v>
      </c>
      <c r="K31" s="332">
        <f t="shared" si="0"/>
        <v>0</v>
      </c>
      <c r="L31" s="333"/>
      <c r="M31" s="333"/>
      <c r="N31" s="333"/>
      <c r="O31" s="332">
        <f t="shared" si="1"/>
        <v>0</v>
      </c>
      <c r="P31" s="332">
        <f t="shared" si="2"/>
        <v>0</v>
      </c>
      <c r="Q31" s="332">
        <f t="shared" si="7"/>
        <v>0</v>
      </c>
      <c r="R31" s="334">
        <f t="shared" si="8"/>
        <v>0</v>
      </c>
      <c r="S31" s="335">
        <v>0</v>
      </c>
      <c r="T31" s="335">
        <v>0</v>
      </c>
      <c r="U31" s="335"/>
      <c r="V31" s="336">
        <f t="shared" si="3"/>
        <v>0</v>
      </c>
      <c r="W31" s="336">
        <f t="shared" si="9"/>
        <v>0</v>
      </c>
      <c r="X31" s="333"/>
      <c r="Y31" s="337">
        <f t="shared" si="10"/>
        <v>0</v>
      </c>
      <c r="Z31" s="338"/>
      <c r="AA31" s="339"/>
      <c r="AB31" s="340"/>
      <c r="AC31" s="339"/>
      <c r="AD31" s="341">
        <f t="shared" si="4"/>
        <v>0</v>
      </c>
    </row>
    <row r="32" spans="1:38" ht="20.149999999999999" customHeight="1" x14ac:dyDescent="0.35">
      <c r="A32" s="327">
        <f t="shared" si="11"/>
        <v>18</v>
      </c>
      <c r="B32" s="328" t="str">
        <f>IF(RESUMEN!B26="","",RESUMEN!B26)</f>
        <v/>
      </c>
      <c r="C32" s="329" t="str">
        <f>IF(RESUMEN!C26="","",RESUMEN!C26)</f>
        <v/>
      </c>
      <c r="D32" s="328" t="str">
        <f>IF(RESUMEN!D26="","",RESUMEN!D26)</f>
        <v/>
      </c>
      <c r="E32" s="330"/>
      <c r="F32" s="331">
        <f t="shared" si="5"/>
        <v>0</v>
      </c>
      <c r="G32" s="330"/>
      <c r="H32" s="330"/>
      <c r="I32" s="332">
        <f>IF(H32=$R$2,'SS-SMI'!$H$22,IF(H32=$S$2,'SS-SMI'!$I$22,IF(H32=$T$2,'SS-SMI'!$J$22,0)))</f>
        <v>0</v>
      </c>
      <c r="J32" s="332">
        <f t="shared" si="6"/>
        <v>0</v>
      </c>
      <c r="K32" s="332">
        <f t="shared" si="0"/>
        <v>0</v>
      </c>
      <c r="L32" s="333"/>
      <c r="M32" s="333"/>
      <c r="N32" s="333"/>
      <c r="O32" s="332">
        <f t="shared" si="1"/>
        <v>0</v>
      </c>
      <c r="P32" s="332">
        <f t="shared" si="2"/>
        <v>0</v>
      </c>
      <c r="Q32" s="332">
        <f t="shared" si="7"/>
        <v>0</v>
      </c>
      <c r="R32" s="334">
        <f t="shared" si="8"/>
        <v>0</v>
      </c>
      <c r="S32" s="335">
        <v>0</v>
      </c>
      <c r="T32" s="335">
        <v>0</v>
      </c>
      <c r="U32" s="335"/>
      <c r="V32" s="336">
        <f t="shared" si="3"/>
        <v>0</v>
      </c>
      <c r="W32" s="336">
        <f t="shared" si="9"/>
        <v>0</v>
      </c>
      <c r="X32" s="333"/>
      <c r="Y32" s="337">
        <f t="shared" si="10"/>
        <v>0</v>
      </c>
      <c r="Z32" s="338"/>
      <c r="AA32" s="339"/>
      <c r="AB32" s="340"/>
      <c r="AC32" s="339"/>
      <c r="AD32" s="341">
        <f t="shared" si="4"/>
        <v>0</v>
      </c>
    </row>
    <row r="33" spans="1:30" ht="20.149999999999999" customHeight="1" x14ac:dyDescent="0.35">
      <c r="A33" s="327">
        <f t="shared" si="11"/>
        <v>19</v>
      </c>
      <c r="B33" s="328" t="str">
        <f>IF(RESUMEN!B27="","",RESUMEN!B27)</f>
        <v/>
      </c>
      <c r="C33" s="329" t="str">
        <f>IF(RESUMEN!C27="","",RESUMEN!C27)</f>
        <v/>
      </c>
      <c r="D33" s="328" t="str">
        <f>IF(RESUMEN!D27="","",RESUMEN!D27)</f>
        <v/>
      </c>
      <c r="E33" s="330"/>
      <c r="F33" s="331">
        <f t="shared" si="5"/>
        <v>0</v>
      </c>
      <c r="G33" s="330"/>
      <c r="H33" s="330"/>
      <c r="I33" s="332">
        <f>IF(H33=$R$2,'SS-SMI'!$H$22,IF(H33=$S$2,'SS-SMI'!$I$22,IF(H33=$T$2,'SS-SMI'!$J$22,0)))</f>
        <v>0</v>
      </c>
      <c r="J33" s="332">
        <f t="shared" si="6"/>
        <v>0</v>
      </c>
      <c r="K33" s="332">
        <f t="shared" si="0"/>
        <v>0</v>
      </c>
      <c r="L33" s="333"/>
      <c r="M33" s="333"/>
      <c r="N33" s="333"/>
      <c r="O33" s="332">
        <f t="shared" si="1"/>
        <v>0</v>
      </c>
      <c r="P33" s="332">
        <f t="shared" si="2"/>
        <v>0</v>
      </c>
      <c r="Q33" s="332">
        <f t="shared" si="7"/>
        <v>0</v>
      </c>
      <c r="R33" s="334">
        <f t="shared" si="8"/>
        <v>0</v>
      </c>
      <c r="S33" s="335">
        <v>0</v>
      </c>
      <c r="T33" s="335">
        <v>0</v>
      </c>
      <c r="U33" s="335"/>
      <c r="V33" s="336">
        <f t="shared" si="3"/>
        <v>0</v>
      </c>
      <c r="W33" s="336">
        <f t="shared" si="9"/>
        <v>0</v>
      </c>
      <c r="X33" s="333"/>
      <c r="Y33" s="337">
        <f t="shared" si="10"/>
        <v>0</v>
      </c>
      <c r="Z33" s="338"/>
      <c r="AA33" s="339"/>
      <c r="AB33" s="340"/>
      <c r="AC33" s="339"/>
      <c r="AD33" s="341">
        <f t="shared" si="4"/>
        <v>0</v>
      </c>
    </row>
    <row r="34" spans="1:30" ht="20.149999999999999" customHeight="1" x14ac:dyDescent="0.35">
      <c r="A34" s="327">
        <f t="shared" si="11"/>
        <v>20</v>
      </c>
      <c r="B34" s="328" t="str">
        <f>IF(RESUMEN!B28="","",RESUMEN!B28)</f>
        <v/>
      </c>
      <c r="C34" s="329" t="str">
        <f>IF(RESUMEN!C28="","",RESUMEN!C28)</f>
        <v/>
      </c>
      <c r="D34" s="328" t="str">
        <f>IF(RESUMEN!D28="","",RESUMEN!D28)</f>
        <v/>
      </c>
      <c r="E34" s="330"/>
      <c r="F34" s="331">
        <f t="shared" si="5"/>
        <v>0</v>
      </c>
      <c r="G34" s="330"/>
      <c r="H34" s="330"/>
      <c r="I34" s="332">
        <f>IF(H34=$R$2,'SS-SMI'!$H$22,IF(H34=$S$2,'SS-SMI'!$I$22,IF(H34=$T$2,'SS-SMI'!$J$22,0)))</f>
        <v>0</v>
      </c>
      <c r="J34" s="332">
        <f t="shared" si="6"/>
        <v>0</v>
      </c>
      <c r="K34" s="332">
        <f t="shared" si="0"/>
        <v>0</v>
      </c>
      <c r="L34" s="333"/>
      <c r="M34" s="333"/>
      <c r="N34" s="333"/>
      <c r="O34" s="332">
        <f t="shared" si="1"/>
        <v>0</v>
      </c>
      <c r="P34" s="332">
        <f t="shared" si="2"/>
        <v>0</v>
      </c>
      <c r="Q34" s="332">
        <f t="shared" si="7"/>
        <v>0</v>
      </c>
      <c r="R34" s="334">
        <f t="shared" si="8"/>
        <v>0</v>
      </c>
      <c r="S34" s="335">
        <v>0</v>
      </c>
      <c r="T34" s="335">
        <v>0</v>
      </c>
      <c r="U34" s="335"/>
      <c r="V34" s="336">
        <f t="shared" si="3"/>
        <v>0</v>
      </c>
      <c r="W34" s="336">
        <f t="shared" si="9"/>
        <v>0</v>
      </c>
      <c r="X34" s="333"/>
      <c r="Y34" s="337">
        <f t="shared" si="10"/>
        <v>0</v>
      </c>
      <c r="Z34" s="338"/>
      <c r="AA34" s="339"/>
      <c r="AB34" s="340"/>
      <c r="AC34" s="339"/>
      <c r="AD34" s="341">
        <f t="shared" si="4"/>
        <v>0</v>
      </c>
    </row>
    <row r="35" spans="1:30" ht="20.149999999999999" customHeight="1" x14ac:dyDescent="0.35">
      <c r="A35" s="327">
        <f t="shared" si="11"/>
        <v>21</v>
      </c>
      <c r="B35" s="328" t="str">
        <f>IF(RESUMEN!B29="","",RESUMEN!B29)</f>
        <v/>
      </c>
      <c r="C35" s="329" t="str">
        <f>IF(RESUMEN!C29="","",RESUMEN!C29)</f>
        <v/>
      </c>
      <c r="D35" s="328" t="str">
        <f>IF(RESUMEN!D29="","",RESUMEN!D29)</f>
        <v/>
      </c>
      <c r="E35" s="330"/>
      <c r="F35" s="331">
        <f t="shared" si="5"/>
        <v>0</v>
      </c>
      <c r="G35" s="330"/>
      <c r="H35" s="330"/>
      <c r="I35" s="332">
        <f>IF(H35=$R$2,'SS-SMI'!$H$22,IF(H35=$S$2,'SS-SMI'!$I$22,IF(H35=$T$2,'SS-SMI'!$J$22,0)))</f>
        <v>0</v>
      </c>
      <c r="J35" s="332">
        <f t="shared" si="6"/>
        <v>0</v>
      </c>
      <c r="K35" s="332">
        <f t="shared" si="0"/>
        <v>0</v>
      </c>
      <c r="L35" s="333"/>
      <c r="M35" s="333"/>
      <c r="N35" s="333"/>
      <c r="O35" s="332">
        <f t="shared" si="1"/>
        <v>0</v>
      </c>
      <c r="P35" s="332">
        <f t="shared" si="2"/>
        <v>0</v>
      </c>
      <c r="Q35" s="332">
        <f t="shared" si="7"/>
        <v>0</v>
      </c>
      <c r="R35" s="334">
        <f t="shared" si="8"/>
        <v>0</v>
      </c>
      <c r="S35" s="335">
        <v>0</v>
      </c>
      <c r="T35" s="335">
        <v>0</v>
      </c>
      <c r="U35" s="335"/>
      <c r="V35" s="336">
        <f t="shared" si="3"/>
        <v>0</v>
      </c>
      <c r="W35" s="336">
        <f t="shared" si="9"/>
        <v>0</v>
      </c>
      <c r="X35" s="333"/>
      <c r="Y35" s="337">
        <f t="shared" si="10"/>
        <v>0</v>
      </c>
      <c r="Z35" s="338"/>
      <c r="AA35" s="339"/>
      <c r="AB35" s="340"/>
      <c r="AC35" s="339"/>
      <c r="AD35" s="341">
        <f t="shared" si="4"/>
        <v>0</v>
      </c>
    </row>
    <row r="36" spans="1:30" ht="20.149999999999999" customHeight="1" x14ac:dyDescent="0.35">
      <c r="A36" s="327">
        <f t="shared" si="11"/>
        <v>22</v>
      </c>
      <c r="B36" s="328" t="str">
        <f>IF(RESUMEN!B30="","",RESUMEN!B30)</f>
        <v/>
      </c>
      <c r="C36" s="329" t="str">
        <f>IF(RESUMEN!C30="","",RESUMEN!C30)</f>
        <v/>
      </c>
      <c r="D36" s="328" t="str">
        <f>IF(RESUMEN!D30="","",RESUMEN!D30)</f>
        <v/>
      </c>
      <c r="E36" s="330"/>
      <c r="F36" s="331">
        <f t="shared" si="5"/>
        <v>0</v>
      </c>
      <c r="G36" s="330"/>
      <c r="H36" s="330"/>
      <c r="I36" s="332">
        <f>IF(H36=$R$2,'SS-SMI'!$H$22,IF(H36=$S$2,'SS-SMI'!$I$22,IF(H36=$T$2,'SS-SMI'!$J$22,0)))</f>
        <v>0</v>
      </c>
      <c r="J36" s="332">
        <f t="shared" si="6"/>
        <v>0</v>
      </c>
      <c r="K36" s="332">
        <f t="shared" si="0"/>
        <v>0</v>
      </c>
      <c r="L36" s="333"/>
      <c r="M36" s="333"/>
      <c r="N36" s="333"/>
      <c r="O36" s="332">
        <f t="shared" si="1"/>
        <v>0</v>
      </c>
      <c r="P36" s="332">
        <f t="shared" si="2"/>
        <v>0</v>
      </c>
      <c r="Q36" s="332">
        <f t="shared" si="7"/>
        <v>0</v>
      </c>
      <c r="R36" s="334">
        <f t="shared" si="8"/>
        <v>0</v>
      </c>
      <c r="S36" s="335">
        <v>0</v>
      </c>
      <c r="T36" s="335">
        <v>0</v>
      </c>
      <c r="U36" s="335"/>
      <c r="V36" s="336">
        <f t="shared" si="3"/>
        <v>0</v>
      </c>
      <c r="W36" s="336">
        <f t="shared" si="9"/>
        <v>0</v>
      </c>
      <c r="X36" s="333"/>
      <c r="Y36" s="337">
        <f t="shared" si="10"/>
        <v>0</v>
      </c>
      <c r="Z36" s="338"/>
      <c r="AA36" s="339"/>
      <c r="AB36" s="340"/>
      <c r="AC36" s="339"/>
      <c r="AD36" s="341">
        <f t="shared" si="4"/>
        <v>0</v>
      </c>
    </row>
    <row r="37" spans="1:30" ht="20.149999999999999" customHeight="1" x14ac:dyDescent="0.35">
      <c r="A37" s="327">
        <f t="shared" si="11"/>
        <v>23</v>
      </c>
      <c r="B37" s="328" t="str">
        <f>IF(RESUMEN!B31="","",RESUMEN!B31)</f>
        <v/>
      </c>
      <c r="C37" s="329" t="str">
        <f>IF(RESUMEN!C31="","",RESUMEN!C31)</f>
        <v/>
      </c>
      <c r="D37" s="328" t="str">
        <f>IF(RESUMEN!D31="","",RESUMEN!D31)</f>
        <v/>
      </c>
      <c r="E37" s="330"/>
      <c r="F37" s="331">
        <f t="shared" si="5"/>
        <v>0</v>
      </c>
      <c r="G37" s="330"/>
      <c r="H37" s="330"/>
      <c r="I37" s="332">
        <f>IF(H37=$R$2,'SS-SMI'!$H$22,IF(H37=$S$2,'SS-SMI'!$I$22,IF(H37=$T$2,'SS-SMI'!$J$22,0)))</f>
        <v>0</v>
      </c>
      <c r="J37" s="332">
        <f t="shared" si="6"/>
        <v>0</v>
      </c>
      <c r="K37" s="332">
        <f t="shared" si="0"/>
        <v>0</v>
      </c>
      <c r="L37" s="333"/>
      <c r="M37" s="333"/>
      <c r="N37" s="333"/>
      <c r="O37" s="332">
        <f t="shared" si="1"/>
        <v>0</v>
      </c>
      <c r="P37" s="332">
        <f t="shared" si="2"/>
        <v>0</v>
      </c>
      <c r="Q37" s="332">
        <f t="shared" si="7"/>
        <v>0</v>
      </c>
      <c r="R37" s="334">
        <f t="shared" si="8"/>
        <v>0</v>
      </c>
      <c r="S37" s="335">
        <v>0</v>
      </c>
      <c r="T37" s="335">
        <v>0</v>
      </c>
      <c r="U37" s="335"/>
      <c r="V37" s="336">
        <f t="shared" si="3"/>
        <v>0</v>
      </c>
      <c r="W37" s="336">
        <f t="shared" si="9"/>
        <v>0</v>
      </c>
      <c r="X37" s="333"/>
      <c r="Y37" s="337">
        <f t="shared" si="10"/>
        <v>0</v>
      </c>
      <c r="Z37" s="338"/>
      <c r="AA37" s="339"/>
      <c r="AB37" s="340"/>
      <c r="AC37" s="339"/>
      <c r="AD37" s="341">
        <f t="shared" si="4"/>
        <v>0</v>
      </c>
    </row>
    <row r="38" spans="1:30" ht="20.149999999999999" customHeight="1" x14ac:dyDescent="0.35">
      <c r="A38" s="327">
        <f t="shared" si="11"/>
        <v>24</v>
      </c>
      <c r="B38" s="328" t="str">
        <f>IF(RESUMEN!B32="","",RESUMEN!B32)</f>
        <v/>
      </c>
      <c r="C38" s="329" t="str">
        <f>IF(RESUMEN!C32="","",RESUMEN!C32)</f>
        <v/>
      </c>
      <c r="D38" s="328" t="str">
        <f>IF(RESUMEN!D32="","",RESUMEN!D32)</f>
        <v/>
      </c>
      <c r="E38" s="330"/>
      <c r="F38" s="331">
        <f t="shared" si="5"/>
        <v>0</v>
      </c>
      <c r="G38" s="330"/>
      <c r="H38" s="330"/>
      <c r="I38" s="332">
        <f>IF(H38=$R$2,'SS-SMI'!$H$22,IF(H38=$S$2,'SS-SMI'!$I$22,IF(H38=$T$2,'SS-SMI'!$J$22,0)))</f>
        <v>0</v>
      </c>
      <c r="J38" s="332">
        <f t="shared" si="6"/>
        <v>0</v>
      </c>
      <c r="K38" s="332">
        <f t="shared" si="0"/>
        <v>0</v>
      </c>
      <c r="L38" s="333"/>
      <c r="M38" s="333"/>
      <c r="N38" s="333"/>
      <c r="O38" s="332">
        <f t="shared" si="1"/>
        <v>0</v>
      </c>
      <c r="P38" s="332">
        <f t="shared" si="2"/>
        <v>0</v>
      </c>
      <c r="Q38" s="332">
        <f t="shared" si="7"/>
        <v>0</v>
      </c>
      <c r="R38" s="334">
        <f t="shared" si="8"/>
        <v>0</v>
      </c>
      <c r="S38" s="335">
        <v>0</v>
      </c>
      <c r="T38" s="335">
        <v>0</v>
      </c>
      <c r="U38" s="335"/>
      <c r="V38" s="336">
        <f t="shared" si="3"/>
        <v>0</v>
      </c>
      <c r="W38" s="336">
        <f t="shared" si="9"/>
        <v>0</v>
      </c>
      <c r="X38" s="333"/>
      <c r="Y38" s="337">
        <f t="shared" si="10"/>
        <v>0</v>
      </c>
      <c r="Z38" s="338"/>
      <c r="AA38" s="339"/>
      <c r="AB38" s="340"/>
      <c r="AC38" s="339"/>
      <c r="AD38" s="341">
        <f t="shared" si="4"/>
        <v>0</v>
      </c>
    </row>
    <row r="39" spans="1:30" ht="20.149999999999999" customHeight="1" x14ac:dyDescent="0.35">
      <c r="A39" s="327">
        <f t="shared" si="11"/>
        <v>25</v>
      </c>
      <c r="B39" s="328" t="str">
        <f>IF(RESUMEN!B33="","",RESUMEN!B33)</f>
        <v/>
      </c>
      <c r="C39" s="329" t="str">
        <f>IF(RESUMEN!C33="","",RESUMEN!C33)</f>
        <v/>
      </c>
      <c r="D39" s="328" t="str">
        <f>IF(RESUMEN!D33="","",RESUMEN!D33)</f>
        <v/>
      </c>
      <c r="E39" s="330"/>
      <c r="F39" s="331">
        <f t="shared" si="5"/>
        <v>0</v>
      </c>
      <c r="G39" s="330"/>
      <c r="H39" s="330"/>
      <c r="I39" s="332">
        <f>IF(H39=$R$2,'SS-SMI'!$H$22,IF(H39=$S$2,'SS-SMI'!$I$22,IF(H39=$T$2,'SS-SMI'!$J$22,0)))</f>
        <v>0</v>
      </c>
      <c r="J39" s="332">
        <f t="shared" si="6"/>
        <v>0</v>
      </c>
      <c r="K39" s="332">
        <f t="shared" si="0"/>
        <v>0</v>
      </c>
      <c r="L39" s="333"/>
      <c r="M39" s="333"/>
      <c r="N39" s="333"/>
      <c r="O39" s="332">
        <f t="shared" si="1"/>
        <v>0</v>
      </c>
      <c r="P39" s="332">
        <f t="shared" si="2"/>
        <v>0</v>
      </c>
      <c r="Q39" s="332">
        <f t="shared" si="7"/>
        <v>0</v>
      </c>
      <c r="R39" s="334">
        <f t="shared" si="8"/>
        <v>0</v>
      </c>
      <c r="S39" s="335">
        <v>0</v>
      </c>
      <c r="T39" s="335">
        <v>0</v>
      </c>
      <c r="U39" s="335"/>
      <c r="V39" s="336">
        <f t="shared" si="3"/>
        <v>0</v>
      </c>
      <c r="W39" s="336">
        <f t="shared" si="9"/>
        <v>0</v>
      </c>
      <c r="X39" s="333"/>
      <c r="Y39" s="337">
        <f t="shared" si="10"/>
        <v>0</v>
      </c>
      <c r="Z39" s="338"/>
      <c r="AA39" s="339"/>
      <c r="AB39" s="340"/>
      <c r="AC39" s="339"/>
      <c r="AD39" s="341">
        <f t="shared" si="4"/>
        <v>0</v>
      </c>
    </row>
    <row r="40" spans="1:30" ht="20.149999999999999" customHeight="1" x14ac:dyDescent="0.35">
      <c r="A40" s="327">
        <f t="shared" si="11"/>
        <v>26</v>
      </c>
      <c r="B40" s="328" t="str">
        <f>IF(RESUMEN!B34="","",RESUMEN!B34)</f>
        <v/>
      </c>
      <c r="C40" s="329" t="str">
        <f>IF(RESUMEN!C34="","",RESUMEN!C34)</f>
        <v/>
      </c>
      <c r="D40" s="328" t="str">
        <f>IF(RESUMEN!D34="","",RESUMEN!D34)</f>
        <v/>
      </c>
      <c r="E40" s="330"/>
      <c r="F40" s="331">
        <f t="shared" si="5"/>
        <v>0</v>
      </c>
      <c r="G40" s="330"/>
      <c r="H40" s="330"/>
      <c r="I40" s="332">
        <f>IF(H40=$R$2,'SS-SMI'!$H$22,IF(H40=$S$2,'SS-SMI'!$I$22,IF(H40=$T$2,'SS-SMI'!$J$22,0)))</f>
        <v>0</v>
      </c>
      <c r="J40" s="332">
        <f t="shared" si="6"/>
        <v>0</v>
      </c>
      <c r="K40" s="332">
        <f t="shared" si="0"/>
        <v>0</v>
      </c>
      <c r="L40" s="333"/>
      <c r="M40" s="333"/>
      <c r="N40" s="333"/>
      <c r="O40" s="332">
        <f t="shared" si="1"/>
        <v>0</v>
      </c>
      <c r="P40" s="332">
        <f t="shared" si="2"/>
        <v>0</v>
      </c>
      <c r="Q40" s="332">
        <f t="shared" si="7"/>
        <v>0</v>
      </c>
      <c r="R40" s="334">
        <f t="shared" si="8"/>
        <v>0</v>
      </c>
      <c r="S40" s="335">
        <v>0</v>
      </c>
      <c r="T40" s="335">
        <v>0</v>
      </c>
      <c r="U40" s="335"/>
      <c r="V40" s="336">
        <f t="shared" si="3"/>
        <v>0</v>
      </c>
      <c r="W40" s="336">
        <f t="shared" si="9"/>
        <v>0</v>
      </c>
      <c r="X40" s="333"/>
      <c r="Y40" s="337">
        <f t="shared" si="10"/>
        <v>0</v>
      </c>
      <c r="Z40" s="338"/>
      <c r="AA40" s="339"/>
      <c r="AB40" s="340"/>
      <c r="AC40" s="339"/>
      <c r="AD40" s="341">
        <f t="shared" si="4"/>
        <v>0</v>
      </c>
    </row>
    <row r="41" spans="1:30" ht="20.149999999999999" customHeight="1" x14ac:dyDescent="0.35">
      <c r="A41" s="327">
        <f t="shared" si="11"/>
        <v>27</v>
      </c>
      <c r="B41" s="328" t="str">
        <f>IF(RESUMEN!B35="","",RESUMEN!B35)</f>
        <v/>
      </c>
      <c r="C41" s="329" t="str">
        <f>IF(RESUMEN!C35="","",RESUMEN!C35)</f>
        <v/>
      </c>
      <c r="D41" s="328" t="str">
        <f>IF(RESUMEN!D35="","",RESUMEN!D35)</f>
        <v/>
      </c>
      <c r="E41" s="330"/>
      <c r="F41" s="331">
        <f t="shared" si="5"/>
        <v>0</v>
      </c>
      <c r="G41" s="330"/>
      <c r="H41" s="330"/>
      <c r="I41" s="332">
        <f>IF(H41=$R$2,'SS-SMI'!$H$22,IF(H41=$S$2,'SS-SMI'!$I$22,IF(H41=$T$2,'SS-SMI'!$J$22,0)))</f>
        <v>0</v>
      </c>
      <c r="J41" s="332">
        <f t="shared" si="6"/>
        <v>0</v>
      </c>
      <c r="K41" s="332">
        <f t="shared" si="0"/>
        <v>0</v>
      </c>
      <c r="L41" s="333"/>
      <c r="M41" s="333"/>
      <c r="N41" s="333"/>
      <c r="O41" s="332">
        <f t="shared" si="1"/>
        <v>0</v>
      </c>
      <c r="P41" s="332">
        <f t="shared" si="2"/>
        <v>0</v>
      </c>
      <c r="Q41" s="332">
        <f t="shared" si="7"/>
        <v>0</v>
      </c>
      <c r="R41" s="334">
        <f t="shared" si="8"/>
        <v>0</v>
      </c>
      <c r="S41" s="335">
        <v>0</v>
      </c>
      <c r="T41" s="335">
        <v>0</v>
      </c>
      <c r="U41" s="335"/>
      <c r="V41" s="336">
        <f t="shared" si="3"/>
        <v>0</v>
      </c>
      <c r="W41" s="336">
        <f t="shared" si="9"/>
        <v>0</v>
      </c>
      <c r="X41" s="333"/>
      <c r="Y41" s="337">
        <f t="shared" si="10"/>
        <v>0</v>
      </c>
      <c r="Z41" s="338"/>
      <c r="AA41" s="339"/>
      <c r="AB41" s="340"/>
      <c r="AC41" s="339"/>
      <c r="AD41" s="341">
        <f t="shared" si="4"/>
        <v>0</v>
      </c>
    </row>
    <row r="42" spans="1:30" ht="20.149999999999999" customHeight="1" x14ac:dyDescent="0.35">
      <c r="A42" s="327">
        <f t="shared" si="11"/>
        <v>28</v>
      </c>
      <c r="B42" s="328" t="str">
        <f>IF(RESUMEN!B36="","",RESUMEN!B36)</f>
        <v/>
      </c>
      <c r="C42" s="329" t="str">
        <f>IF(RESUMEN!C36="","",RESUMEN!C36)</f>
        <v/>
      </c>
      <c r="D42" s="328" t="str">
        <f>IF(RESUMEN!D36="","",RESUMEN!D36)</f>
        <v/>
      </c>
      <c r="E42" s="330"/>
      <c r="F42" s="331">
        <f t="shared" si="5"/>
        <v>0</v>
      </c>
      <c r="G42" s="330"/>
      <c r="H42" s="330"/>
      <c r="I42" s="332">
        <f>IF(H42=$R$2,'SS-SMI'!$H$22,IF(H42=$S$2,'SS-SMI'!$I$22,IF(H42=$T$2,'SS-SMI'!$J$22,0)))</f>
        <v>0</v>
      </c>
      <c r="J42" s="332">
        <f t="shared" si="6"/>
        <v>0</v>
      </c>
      <c r="K42" s="332">
        <f t="shared" si="0"/>
        <v>0</v>
      </c>
      <c r="L42" s="333"/>
      <c r="M42" s="333"/>
      <c r="N42" s="333"/>
      <c r="O42" s="332">
        <f t="shared" si="1"/>
        <v>0</v>
      </c>
      <c r="P42" s="332">
        <f t="shared" si="2"/>
        <v>0</v>
      </c>
      <c r="Q42" s="332">
        <f t="shared" si="7"/>
        <v>0</v>
      </c>
      <c r="R42" s="334">
        <f t="shared" si="8"/>
        <v>0</v>
      </c>
      <c r="S42" s="335">
        <v>0</v>
      </c>
      <c r="T42" s="335">
        <v>0</v>
      </c>
      <c r="U42" s="335"/>
      <c r="V42" s="336">
        <f t="shared" si="3"/>
        <v>0</v>
      </c>
      <c r="W42" s="336">
        <f t="shared" si="9"/>
        <v>0</v>
      </c>
      <c r="X42" s="333"/>
      <c r="Y42" s="337">
        <f t="shared" si="10"/>
        <v>0</v>
      </c>
      <c r="Z42" s="338"/>
      <c r="AA42" s="339"/>
      <c r="AB42" s="340"/>
      <c r="AC42" s="339"/>
      <c r="AD42" s="341">
        <f t="shared" si="4"/>
        <v>0</v>
      </c>
    </row>
    <row r="43" spans="1:30" ht="20.149999999999999" customHeight="1" x14ac:dyDescent="0.35">
      <c r="A43" s="327">
        <f t="shared" si="11"/>
        <v>29</v>
      </c>
      <c r="B43" s="328" t="str">
        <f>IF(RESUMEN!B37="","",RESUMEN!B37)</f>
        <v/>
      </c>
      <c r="C43" s="329" t="str">
        <f>IF(RESUMEN!C37="","",RESUMEN!C37)</f>
        <v/>
      </c>
      <c r="D43" s="328" t="str">
        <f>IF(RESUMEN!D37="","",RESUMEN!D37)</f>
        <v/>
      </c>
      <c r="E43" s="330"/>
      <c r="F43" s="331">
        <f t="shared" si="5"/>
        <v>0</v>
      </c>
      <c r="G43" s="330"/>
      <c r="H43" s="330"/>
      <c r="I43" s="332">
        <f>IF(H43=$R$2,'SS-SMI'!$H$22,IF(H43=$S$2,'SS-SMI'!$I$22,IF(H43=$T$2,'SS-SMI'!$J$22,0)))</f>
        <v>0</v>
      </c>
      <c r="J43" s="332">
        <f t="shared" si="6"/>
        <v>0</v>
      </c>
      <c r="K43" s="332">
        <f t="shared" si="0"/>
        <v>0</v>
      </c>
      <c r="L43" s="333"/>
      <c r="M43" s="333"/>
      <c r="N43" s="333"/>
      <c r="O43" s="332">
        <f t="shared" si="1"/>
        <v>0</v>
      </c>
      <c r="P43" s="332">
        <f t="shared" si="2"/>
        <v>0</v>
      </c>
      <c r="Q43" s="332">
        <f t="shared" si="7"/>
        <v>0</v>
      </c>
      <c r="R43" s="334">
        <f t="shared" si="8"/>
        <v>0</v>
      </c>
      <c r="S43" s="335">
        <v>0</v>
      </c>
      <c r="T43" s="335">
        <v>0</v>
      </c>
      <c r="U43" s="335"/>
      <c r="V43" s="336">
        <f t="shared" si="3"/>
        <v>0</v>
      </c>
      <c r="W43" s="336">
        <f t="shared" si="9"/>
        <v>0</v>
      </c>
      <c r="X43" s="333"/>
      <c r="Y43" s="337">
        <f t="shared" si="10"/>
        <v>0</v>
      </c>
      <c r="Z43" s="338"/>
      <c r="AA43" s="339"/>
      <c r="AB43" s="340"/>
      <c r="AC43" s="339"/>
      <c r="AD43" s="341">
        <f t="shared" si="4"/>
        <v>0</v>
      </c>
    </row>
    <row r="44" spans="1:30" ht="20.149999999999999" customHeight="1" x14ac:dyDescent="0.35">
      <c r="A44" s="327">
        <f t="shared" si="11"/>
        <v>30</v>
      </c>
      <c r="B44" s="328" t="str">
        <f>IF(RESUMEN!B38="","",RESUMEN!B38)</f>
        <v/>
      </c>
      <c r="C44" s="329" t="str">
        <f>IF(RESUMEN!C38="","",RESUMEN!C38)</f>
        <v/>
      </c>
      <c r="D44" s="328" t="str">
        <f>IF(RESUMEN!D38="","",RESUMEN!D38)</f>
        <v/>
      </c>
      <c r="E44" s="330"/>
      <c r="F44" s="331">
        <f t="shared" si="5"/>
        <v>0</v>
      </c>
      <c r="G44" s="330"/>
      <c r="H44" s="330"/>
      <c r="I44" s="332">
        <f>IF(H44=$R$2,'SS-SMI'!$H$22,IF(H44=$S$2,'SS-SMI'!$I$22,IF(H44=$T$2,'SS-SMI'!$J$22,0)))</f>
        <v>0</v>
      </c>
      <c r="J44" s="332">
        <f t="shared" si="6"/>
        <v>0</v>
      </c>
      <c r="K44" s="332">
        <f t="shared" si="0"/>
        <v>0</v>
      </c>
      <c r="L44" s="333"/>
      <c r="M44" s="333"/>
      <c r="N44" s="333"/>
      <c r="O44" s="332">
        <f t="shared" si="1"/>
        <v>0</v>
      </c>
      <c r="P44" s="332">
        <f t="shared" si="2"/>
        <v>0</v>
      </c>
      <c r="Q44" s="332">
        <f t="shared" si="7"/>
        <v>0</v>
      </c>
      <c r="R44" s="334">
        <f t="shared" si="8"/>
        <v>0</v>
      </c>
      <c r="S44" s="335">
        <v>0</v>
      </c>
      <c r="T44" s="335">
        <v>0</v>
      </c>
      <c r="U44" s="335"/>
      <c r="V44" s="336">
        <f t="shared" si="3"/>
        <v>0</v>
      </c>
      <c r="W44" s="336">
        <f t="shared" si="9"/>
        <v>0</v>
      </c>
      <c r="X44" s="333"/>
      <c r="Y44" s="337">
        <f t="shared" si="10"/>
        <v>0</v>
      </c>
      <c r="Z44" s="338"/>
      <c r="AA44" s="339"/>
      <c r="AB44" s="340"/>
      <c r="AC44" s="339"/>
      <c r="AD44" s="341">
        <f t="shared" si="4"/>
        <v>0</v>
      </c>
    </row>
    <row r="45" spans="1:30" ht="20.149999999999999" customHeight="1" x14ac:dyDescent="0.35">
      <c r="A45" s="327">
        <f t="shared" si="11"/>
        <v>31</v>
      </c>
      <c r="B45" s="328" t="str">
        <f>IF(RESUMEN!B39="","",RESUMEN!B39)</f>
        <v/>
      </c>
      <c r="C45" s="329" t="str">
        <f>IF(RESUMEN!C39="","",RESUMEN!C39)</f>
        <v/>
      </c>
      <c r="D45" s="328" t="str">
        <f>IF(RESUMEN!D39="","",RESUMEN!D39)</f>
        <v/>
      </c>
      <c r="E45" s="330"/>
      <c r="F45" s="331">
        <f t="shared" si="5"/>
        <v>0</v>
      </c>
      <c r="G45" s="330"/>
      <c r="H45" s="330"/>
      <c r="I45" s="332">
        <f>IF(H45=$R$2,'SS-SMI'!$H$22,IF(H45=$S$2,'SS-SMI'!$I$22,IF(H45=$T$2,'SS-SMI'!$J$22,0)))</f>
        <v>0</v>
      </c>
      <c r="J45" s="332">
        <f t="shared" si="6"/>
        <v>0</v>
      </c>
      <c r="K45" s="332">
        <f t="shared" si="0"/>
        <v>0</v>
      </c>
      <c r="L45" s="333"/>
      <c r="M45" s="333"/>
      <c r="N45" s="333"/>
      <c r="O45" s="332">
        <f t="shared" si="1"/>
        <v>0</v>
      </c>
      <c r="P45" s="332">
        <f t="shared" si="2"/>
        <v>0</v>
      </c>
      <c r="Q45" s="332">
        <f t="shared" si="7"/>
        <v>0</v>
      </c>
      <c r="R45" s="334">
        <f t="shared" si="8"/>
        <v>0</v>
      </c>
      <c r="S45" s="335">
        <v>0</v>
      </c>
      <c r="T45" s="335">
        <v>0</v>
      </c>
      <c r="U45" s="335"/>
      <c r="V45" s="336">
        <f t="shared" si="3"/>
        <v>0</v>
      </c>
      <c r="W45" s="336">
        <f t="shared" si="9"/>
        <v>0</v>
      </c>
      <c r="X45" s="333"/>
      <c r="Y45" s="337">
        <f t="shared" si="10"/>
        <v>0</v>
      </c>
      <c r="Z45" s="338"/>
      <c r="AA45" s="339"/>
      <c r="AB45" s="340"/>
      <c r="AC45" s="339"/>
      <c r="AD45" s="341">
        <f t="shared" si="4"/>
        <v>0</v>
      </c>
    </row>
    <row r="46" spans="1:30" ht="20.149999999999999" customHeight="1" x14ac:dyDescent="0.35">
      <c r="A46" s="327">
        <f t="shared" si="11"/>
        <v>32</v>
      </c>
      <c r="B46" s="328" t="str">
        <f>IF(RESUMEN!B40="","",RESUMEN!B40)</f>
        <v/>
      </c>
      <c r="C46" s="329" t="str">
        <f>IF(RESUMEN!C40="","",RESUMEN!C40)</f>
        <v/>
      </c>
      <c r="D46" s="328" t="str">
        <f>IF(RESUMEN!D40="","",RESUMEN!D40)</f>
        <v/>
      </c>
      <c r="E46" s="330"/>
      <c r="F46" s="331">
        <f t="shared" si="5"/>
        <v>0</v>
      </c>
      <c r="G46" s="330"/>
      <c r="H46" s="330"/>
      <c r="I46" s="332">
        <f>IF(H46=$R$2,'SS-SMI'!$H$22,IF(H46=$S$2,'SS-SMI'!$I$22,IF(H46=$T$2,'SS-SMI'!$J$22,0)))</f>
        <v>0</v>
      </c>
      <c r="J46" s="332">
        <f t="shared" si="6"/>
        <v>0</v>
      </c>
      <c r="K46" s="332">
        <f t="shared" si="0"/>
        <v>0</v>
      </c>
      <c r="L46" s="333"/>
      <c r="M46" s="333"/>
      <c r="N46" s="333"/>
      <c r="O46" s="332">
        <f t="shared" si="1"/>
        <v>0</v>
      </c>
      <c r="P46" s="332">
        <f t="shared" si="2"/>
        <v>0</v>
      </c>
      <c r="Q46" s="332">
        <f t="shared" si="7"/>
        <v>0</v>
      </c>
      <c r="R46" s="334">
        <f t="shared" si="8"/>
        <v>0</v>
      </c>
      <c r="S46" s="335">
        <v>0</v>
      </c>
      <c r="T46" s="335">
        <v>0</v>
      </c>
      <c r="U46" s="335"/>
      <c r="V46" s="336">
        <f t="shared" si="3"/>
        <v>0</v>
      </c>
      <c r="W46" s="336">
        <f t="shared" si="9"/>
        <v>0</v>
      </c>
      <c r="X46" s="333"/>
      <c r="Y46" s="337">
        <f t="shared" si="10"/>
        <v>0</v>
      </c>
      <c r="Z46" s="338"/>
      <c r="AA46" s="339"/>
      <c r="AB46" s="340"/>
      <c r="AC46" s="339"/>
      <c r="AD46" s="341">
        <f t="shared" si="4"/>
        <v>0</v>
      </c>
    </row>
    <row r="47" spans="1:30" ht="20.149999999999999" customHeight="1" x14ac:dyDescent="0.35">
      <c r="A47" s="327">
        <f t="shared" si="11"/>
        <v>33</v>
      </c>
      <c r="B47" s="328" t="str">
        <f>IF(RESUMEN!B41="","",RESUMEN!B41)</f>
        <v/>
      </c>
      <c r="C47" s="329" t="str">
        <f>IF(RESUMEN!C41="","",RESUMEN!C41)</f>
        <v/>
      </c>
      <c r="D47" s="328" t="str">
        <f>IF(RESUMEN!D41="","",RESUMEN!D41)</f>
        <v/>
      </c>
      <c r="E47" s="330"/>
      <c r="F47" s="331">
        <f t="shared" si="5"/>
        <v>0</v>
      </c>
      <c r="G47" s="330"/>
      <c r="H47" s="330"/>
      <c r="I47" s="332">
        <f>IF(H47=$R$2,'SS-SMI'!$H$22,IF(H47=$S$2,'SS-SMI'!$I$22,IF(H47=$T$2,'SS-SMI'!$J$22,0)))</f>
        <v>0</v>
      </c>
      <c r="J47" s="332">
        <f t="shared" si="6"/>
        <v>0</v>
      </c>
      <c r="K47" s="332">
        <f t="shared" si="0"/>
        <v>0</v>
      </c>
      <c r="L47" s="333"/>
      <c r="M47" s="333"/>
      <c r="N47" s="333"/>
      <c r="O47" s="332">
        <f t="shared" ref="O47:O83" si="12">SUM(L47)</f>
        <v>0</v>
      </c>
      <c r="P47" s="332">
        <f t="shared" ref="P47:P83" si="13">SUM(O47-N47)</f>
        <v>0</v>
      </c>
      <c r="Q47" s="332">
        <f t="shared" si="7"/>
        <v>0</v>
      </c>
      <c r="R47" s="334">
        <f t="shared" si="8"/>
        <v>0</v>
      </c>
      <c r="S47" s="335">
        <v>0</v>
      </c>
      <c r="T47" s="335">
        <v>0</v>
      </c>
      <c r="U47" s="335"/>
      <c r="V47" s="336">
        <f t="shared" si="3"/>
        <v>0</v>
      </c>
      <c r="W47" s="336">
        <f t="shared" si="9"/>
        <v>0</v>
      </c>
      <c r="X47" s="333"/>
      <c r="Y47" s="337">
        <f t="shared" si="10"/>
        <v>0</v>
      </c>
      <c r="Z47" s="338"/>
      <c r="AA47" s="339"/>
      <c r="AB47" s="340"/>
      <c r="AC47" s="339"/>
      <c r="AD47" s="341">
        <f t="shared" ref="AD47:AD83" si="14">IF((Y47&gt;V47),0,(V47-Y47))</f>
        <v>0</v>
      </c>
    </row>
    <row r="48" spans="1:30" ht="20.149999999999999" customHeight="1" x14ac:dyDescent="0.35">
      <c r="A48" s="327">
        <f t="shared" si="11"/>
        <v>34</v>
      </c>
      <c r="B48" s="328" t="str">
        <f>IF(RESUMEN!B42="","",RESUMEN!B42)</f>
        <v/>
      </c>
      <c r="C48" s="329" t="str">
        <f>IF(RESUMEN!C42="","",RESUMEN!C42)</f>
        <v/>
      </c>
      <c r="D48" s="328" t="str">
        <f>IF(RESUMEN!D42="","",RESUMEN!D42)</f>
        <v/>
      </c>
      <c r="E48" s="330"/>
      <c r="F48" s="331">
        <f t="shared" si="5"/>
        <v>0</v>
      </c>
      <c r="G48" s="330"/>
      <c r="H48" s="330"/>
      <c r="I48" s="332">
        <f>IF(H48=$R$2,'SS-SMI'!$H$22,IF(H48=$S$2,'SS-SMI'!$I$22,IF(H48=$T$2,'SS-SMI'!$J$22,0)))</f>
        <v>0</v>
      </c>
      <c r="J48" s="332">
        <f t="shared" si="6"/>
        <v>0</v>
      </c>
      <c r="K48" s="332">
        <f t="shared" si="0"/>
        <v>0</v>
      </c>
      <c r="L48" s="333"/>
      <c r="M48" s="333"/>
      <c r="N48" s="333"/>
      <c r="O48" s="332">
        <f t="shared" si="12"/>
        <v>0</v>
      </c>
      <c r="P48" s="332">
        <f t="shared" si="13"/>
        <v>0</v>
      </c>
      <c r="Q48" s="332">
        <f t="shared" si="7"/>
        <v>0</v>
      </c>
      <c r="R48" s="334">
        <f t="shared" si="8"/>
        <v>0</v>
      </c>
      <c r="S48" s="335">
        <v>0</v>
      </c>
      <c r="T48" s="335">
        <v>0</v>
      </c>
      <c r="U48" s="335"/>
      <c r="V48" s="336">
        <f t="shared" si="3"/>
        <v>0</v>
      </c>
      <c r="W48" s="336">
        <f t="shared" si="9"/>
        <v>0</v>
      </c>
      <c r="X48" s="333"/>
      <c r="Y48" s="337">
        <f t="shared" si="10"/>
        <v>0</v>
      </c>
      <c r="Z48" s="338"/>
      <c r="AA48" s="339"/>
      <c r="AB48" s="340"/>
      <c r="AC48" s="339"/>
      <c r="AD48" s="341">
        <f t="shared" si="14"/>
        <v>0</v>
      </c>
    </row>
    <row r="49" spans="1:30" ht="20.149999999999999" customHeight="1" x14ac:dyDescent="0.35">
      <c r="A49" s="327">
        <f t="shared" si="11"/>
        <v>35</v>
      </c>
      <c r="B49" s="328" t="str">
        <f>IF(RESUMEN!B43="","",RESUMEN!B43)</f>
        <v/>
      </c>
      <c r="C49" s="329" t="str">
        <f>IF(RESUMEN!C43="","",RESUMEN!C43)</f>
        <v/>
      </c>
      <c r="D49" s="328" t="str">
        <f>IF(RESUMEN!D43="","",RESUMEN!D43)</f>
        <v/>
      </c>
      <c r="E49" s="330"/>
      <c r="F49" s="331">
        <f t="shared" si="5"/>
        <v>0</v>
      </c>
      <c r="G49" s="330"/>
      <c r="H49" s="330"/>
      <c r="I49" s="332">
        <f>IF(H49=$R$2,'SS-SMI'!$H$22,IF(H49=$S$2,'SS-SMI'!$I$22,IF(H49=$T$2,'SS-SMI'!$J$22,0)))</f>
        <v>0</v>
      </c>
      <c r="J49" s="332">
        <f t="shared" si="6"/>
        <v>0</v>
      </c>
      <c r="K49" s="332">
        <f t="shared" si="0"/>
        <v>0</v>
      </c>
      <c r="L49" s="333"/>
      <c r="M49" s="333"/>
      <c r="N49" s="333"/>
      <c r="O49" s="332">
        <f t="shared" si="12"/>
        <v>0</v>
      </c>
      <c r="P49" s="332">
        <f t="shared" si="13"/>
        <v>0</v>
      </c>
      <c r="Q49" s="332">
        <f t="shared" si="7"/>
        <v>0</v>
      </c>
      <c r="R49" s="334">
        <f t="shared" si="8"/>
        <v>0</v>
      </c>
      <c r="S49" s="335">
        <v>0</v>
      </c>
      <c r="T49" s="335">
        <v>0</v>
      </c>
      <c r="U49" s="335"/>
      <c r="V49" s="336">
        <f t="shared" si="3"/>
        <v>0</v>
      </c>
      <c r="W49" s="336">
        <f t="shared" si="9"/>
        <v>0</v>
      </c>
      <c r="X49" s="333"/>
      <c r="Y49" s="337">
        <f t="shared" si="10"/>
        <v>0</v>
      </c>
      <c r="Z49" s="338"/>
      <c r="AA49" s="339"/>
      <c r="AB49" s="340"/>
      <c r="AC49" s="339"/>
      <c r="AD49" s="341">
        <f t="shared" si="14"/>
        <v>0</v>
      </c>
    </row>
    <row r="50" spans="1:30" ht="20.149999999999999" customHeight="1" x14ac:dyDescent="0.35">
      <c r="A50" s="327">
        <f t="shared" si="11"/>
        <v>36</v>
      </c>
      <c r="B50" s="328" t="str">
        <f>IF(RESUMEN!B44="","",RESUMEN!B44)</f>
        <v/>
      </c>
      <c r="C50" s="329" t="str">
        <f>IF(RESUMEN!C44="","",RESUMEN!C44)</f>
        <v/>
      </c>
      <c r="D50" s="328" t="str">
        <f>IF(RESUMEN!D44="","",RESUMEN!D44)</f>
        <v/>
      </c>
      <c r="E50" s="330"/>
      <c r="F50" s="331">
        <f t="shared" si="5"/>
        <v>0</v>
      </c>
      <c r="G50" s="330"/>
      <c r="H50" s="330"/>
      <c r="I50" s="332">
        <f>IF(H50=$R$2,'SS-SMI'!$H$22,IF(H50=$S$2,'SS-SMI'!$I$22,IF(H50=$T$2,'SS-SMI'!$J$22,0)))</f>
        <v>0</v>
      </c>
      <c r="J50" s="332">
        <f t="shared" si="6"/>
        <v>0</v>
      </c>
      <c r="K50" s="332">
        <f t="shared" si="0"/>
        <v>0</v>
      </c>
      <c r="L50" s="333"/>
      <c r="M50" s="333"/>
      <c r="N50" s="333"/>
      <c r="O50" s="332">
        <f t="shared" si="12"/>
        <v>0</v>
      </c>
      <c r="P50" s="332">
        <f t="shared" si="13"/>
        <v>0</v>
      </c>
      <c r="Q50" s="332">
        <f t="shared" si="7"/>
        <v>0</v>
      </c>
      <c r="R50" s="334">
        <f t="shared" si="8"/>
        <v>0</v>
      </c>
      <c r="S50" s="335">
        <v>0</v>
      </c>
      <c r="T50" s="335">
        <v>0</v>
      </c>
      <c r="U50" s="335"/>
      <c r="V50" s="336">
        <f t="shared" si="3"/>
        <v>0</v>
      </c>
      <c r="W50" s="336">
        <f t="shared" si="9"/>
        <v>0</v>
      </c>
      <c r="X50" s="333"/>
      <c r="Y50" s="337">
        <f t="shared" si="10"/>
        <v>0</v>
      </c>
      <c r="Z50" s="338"/>
      <c r="AA50" s="339"/>
      <c r="AB50" s="340"/>
      <c r="AC50" s="339"/>
      <c r="AD50" s="341">
        <f t="shared" si="14"/>
        <v>0</v>
      </c>
    </row>
    <row r="51" spans="1:30" ht="20.149999999999999" customHeight="1" x14ac:dyDescent="0.35">
      <c r="A51" s="327">
        <f t="shared" si="11"/>
        <v>37</v>
      </c>
      <c r="B51" s="328" t="str">
        <f>IF(RESUMEN!B45="","",RESUMEN!B45)</f>
        <v/>
      </c>
      <c r="C51" s="329" t="str">
        <f>IF(RESUMEN!C45="","",RESUMEN!C45)</f>
        <v/>
      </c>
      <c r="D51" s="328" t="str">
        <f>IF(RESUMEN!D45="","",RESUMEN!D45)</f>
        <v/>
      </c>
      <c r="E51" s="330"/>
      <c r="F51" s="331">
        <f t="shared" si="5"/>
        <v>0</v>
      </c>
      <c r="G51" s="330"/>
      <c r="H51" s="330"/>
      <c r="I51" s="332">
        <f>IF(H51=$R$2,'SS-SMI'!$H$22,IF(H51=$S$2,'SS-SMI'!$I$22,IF(H51=$T$2,'SS-SMI'!$J$22,0)))</f>
        <v>0</v>
      </c>
      <c r="J51" s="332">
        <f t="shared" si="6"/>
        <v>0</v>
      </c>
      <c r="K51" s="332">
        <f t="shared" si="0"/>
        <v>0</v>
      </c>
      <c r="L51" s="333"/>
      <c r="M51" s="333"/>
      <c r="N51" s="333"/>
      <c r="O51" s="332">
        <f t="shared" si="12"/>
        <v>0</v>
      </c>
      <c r="P51" s="332">
        <f t="shared" si="13"/>
        <v>0</v>
      </c>
      <c r="Q51" s="332">
        <f t="shared" si="7"/>
        <v>0</v>
      </c>
      <c r="R51" s="334">
        <f t="shared" si="8"/>
        <v>0</v>
      </c>
      <c r="S51" s="335">
        <v>0</v>
      </c>
      <c r="T51" s="335">
        <v>0</v>
      </c>
      <c r="U51" s="335"/>
      <c r="V51" s="336">
        <f t="shared" si="3"/>
        <v>0</v>
      </c>
      <c r="W51" s="336">
        <f t="shared" si="9"/>
        <v>0</v>
      </c>
      <c r="X51" s="333"/>
      <c r="Y51" s="337">
        <f t="shared" si="10"/>
        <v>0</v>
      </c>
      <c r="Z51" s="338"/>
      <c r="AA51" s="339"/>
      <c r="AB51" s="340"/>
      <c r="AC51" s="339"/>
      <c r="AD51" s="341">
        <f t="shared" si="14"/>
        <v>0</v>
      </c>
    </row>
    <row r="52" spans="1:30" ht="20.149999999999999" customHeight="1" x14ac:dyDescent="0.35">
      <c r="A52" s="327">
        <f t="shared" si="11"/>
        <v>38</v>
      </c>
      <c r="B52" s="328" t="str">
        <f>IF(RESUMEN!B46="","",RESUMEN!B46)</f>
        <v/>
      </c>
      <c r="C52" s="329" t="str">
        <f>IF(RESUMEN!C46="","",RESUMEN!C46)</f>
        <v/>
      </c>
      <c r="D52" s="328" t="str">
        <f>IF(RESUMEN!D46="","",RESUMEN!D46)</f>
        <v/>
      </c>
      <c r="E52" s="330"/>
      <c r="F52" s="331">
        <f t="shared" si="5"/>
        <v>0</v>
      </c>
      <c r="G52" s="330"/>
      <c r="H52" s="330"/>
      <c r="I52" s="332">
        <f>IF(H52=$R$2,'SS-SMI'!$H$22,IF(H52=$S$2,'SS-SMI'!$I$22,IF(H52=$T$2,'SS-SMI'!$J$22,0)))</f>
        <v>0</v>
      </c>
      <c r="J52" s="332">
        <f t="shared" si="6"/>
        <v>0</v>
      </c>
      <c r="K52" s="332">
        <f t="shared" si="0"/>
        <v>0</v>
      </c>
      <c r="L52" s="333"/>
      <c r="M52" s="333"/>
      <c r="N52" s="333"/>
      <c r="O52" s="332">
        <f t="shared" si="12"/>
        <v>0</v>
      </c>
      <c r="P52" s="332">
        <f t="shared" si="13"/>
        <v>0</v>
      </c>
      <c r="Q52" s="332">
        <f t="shared" si="7"/>
        <v>0</v>
      </c>
      <c r="R52" s="334">
        <f t="shared" si="8"/>
        <v>0</v>
      </c>
      <c r="S52" s="335">
        <v>0</v>
      </c>
      <c r="T52" s="335">
        <v>0</v>
      </c>
      <c r="U52" s="335"/>
      <c r="V52" s="336">
        <f t="shared" si="3"/>
        <v>0</v>
      </c>
      <c r="W52" s="336">
        <f t="shared" si="9"/>
        <v>0</v>
      </c>
      <c r="X52" s="333"/>
      <c r="Y52" s="337">
        <f t="shared" si="10"/>
        <v>0</v>
      </c>
      <c r="Z52" s="338"/>
      <c r="AA52" s="339"/>
      <c r="AB52" s="340"/>
      <c r="AC52" s="339"/>
      <c r="AD52" s="341">
        <f t="shared" si="14"/>
        <v>0</v>
      </c>
    </row>
    <row r="53" spans="1:30" ht="20.149999999999999" customHeight="1" x14ac:dyDescent="0.35">
      <c r="A53" s="327">
        <f t="shared" si="11"/>
        <v>39</v>
      </c>
      <c r="B53" s="328" t="str">
        <f>IF(RESUMEN!B47="","",RESUMEN!B47)</f>
        <v/>
      </c>
      <c r="C53" s="329" t="str">
        <f>IF(RESUMEN!C47="","",RESUMEN!C47)</f>
        <v/>
      </c>
      <c r="D53" s="328" t="str">
        <f>IF(RESUMEN!D47="","",RESUMEN!D47)</f>
        <v/>
      </c>
      <c r="E53" s="330"/>
      <c r="F53" s="331">
        <f t="shared" si="5"/>
        <v>0</v>
      </c>
      <c r="G53" s="330"/>
      <c r="H53" s="330"/>
      <c r="I53" s="332">
        <f>IF(H53=$R$2,'SS-SMI'!$H$22,IF(H53=$S$2,'SS-SMI'!$I$22,IF(H53=$T$2,'SS-SMI'!$J$22,0)))</f>
        <v>0</v>
      </c>
      <c r="J53" s="332">
        <f t="shared" si="6"/>
        <v>0</v>
      </c>
      <c r="K53" s="332">
        <f t="shared" si="0"/>
        <v>0</v>
      </c>
      <c r="L53" s="333"/>
      <c r="M53" s="333"/>
      <c r="N53" s="333"/>
      <c r="O53" s="332">
        <f t="shared" si="12"/>
        <v>0</v>
      </c>
      <c r="P53" s="332">
        <f t="shared" si="13"/>
        <v>0</v>
      </c>
      <c r="Q53" s="332">
        <f t="shared" si="7"/>
        <v>0</v>
      </c>
      <c r="R53" s="334">
        <f t="shared" si="8"/>
        <v>0</v>
      </c>
      <c r="S53" s="335">
        <v>0</v>
      </c>
      <c r="T53" s="335">
        <v>0</v>
      </c>
      <c r="U53" s="335"/>
      <c r="V53" s="336">
        <f t="shared" si="3"/>
        <v>0</v>
      </c>
      <c r="W53" s="336">
        <f t="shared" si="9"/>
        <v>0</v>
      </c>
      <c r="X53" s="333"/>
      <c r="Y53" s="337">
        <f t="shared" si="10"/>
        <v>0</v>
      </c>
      <c r="Z53" s="338"/>
      <c r="AA53" s="339"/>
      <c r="AB53" s="340"/>
      <c r="AC53" s="339"/>
      <c r="AD53" s="341">
        <f t="shared" si="14"/>
        <v>0</v>
      </c>
    </row>
    <row r="54" spans="1:30" ht="20.149999999999999" customHeight="1" x14ac:dyDescent="0.35">
      <c r="A54" s="327">
        <f t="shared" si="11"/>
        <v>40</v>
      </c>
      <c r="B54" s="328" t="str">
        <f>IF(RESUMEN!B48="","",RESUMEN!B48)</f>
        <v/>
      </c>
      <c r="C54" s="329" t="str">
        <f>IF(RESUMEN!C48="","",RESUMEN!C48)</f>
        <v/>
      </c>
      <c r="D54" s="328" t="str">
        <f>IF(RESUMEN!D48="","",RESUMEN!D48)</f>
        <v/>
      </c>
      <c r="E54" s="330"/>
      <c r="F54" s="331">
        <f t="shared" si="5"/>
        <v>0</v>
      </c>
      <c r="G54" s="330"/>
      <c r="H54" s="330"/>
      <c r="I54" s="332">
        <f>IF(H54=$R$2,'SS-SMI'!$H$22,IF(H54=$S$2,'SS-SMI'!$I$22,IF(H54=$T$2,'SS-SMI'!$J$22,0)))</f>
        <v>0</v>
      </c>
      <c r="J54" s="332">
        <f t="shared" si="6"/>
        <v>0</v>
      </c>
      <c r="K54" s="332">
        <f t="shared" si="0"/>
        <v>0</v>
      </c>
      <c r="L54" s="333"/>
      <c r="M54" s="333"/>
      <c r="N54" s="333"/>
      <c r="O54" s="332">
        <f t="shared" si="12"/>
        <v>0</v>
      </c>
      <c r="P54" s="332">
        <f t="shared" si="13"/>
        <v>0</v>
      </c>
      <c r="Q54" s="332">
        <f t="shared" si="7"/>
        <v>0</v>
      </c>
      <c r="R54" s="334">
        <f t="shared" si="8"/>
        <v>0</v>
      </c>
      <c r="S54" s="335">
        <v>0</v>
      </c>
      <c r="T54" s="335">
        <v>0</v>
      </c>
      <c r="U54" s="335"/>
      <c r="V54" s="336">
        <f t="shared" si="3"/>
        <v>0</v>
      </c>
      <c r="W54" s="336">
        <f t="shared" si="9"/>
        <v>0</v>
      </c>
      <c r="X54" s="333"/>
      <c r="Y54" s="337">
        <f t="shared" si="10"/>
        <v>0</v>
      </c>
      <c r="Z54" s="338"/>
      <c r="AA54" s="339"/>
      <c r="AB54" s="340"/>
      <c r="AC54" s="339"/>
      <c r="AD54" s="341">
        <f t="shared" si="14"/>
        <v>0</v>
      </c>
    </row>
    <row r="55" spans="1:30" ht="20.149999999999999" customHeight="1" x14ac:dyDescent="0.35">
      <c r="A55" s="327">
        <f t="shared" si="11"/>
        <v>41</v>
      </c>
      <c r="B55" s="328" t="str">
        <f>IF(RESUMEN!B49="","",RESUMEN!B49)</f>
        <v/>
      </c>
      <c r="C55" s="329" t="str">
        <f>IF(RESUMEN!C49="","",RESUMEN!C49)</f>
        <v/>
      </c>
      <c r="D55" s="328" t="str">
        <f>IF(RESUMEN!D49="","",RESUMEN!D49)</f>
        <v/>
      </c>
      <c r="E55" s="330"/>
      <c r="F55" s="331">
        <f t="shared" ref="F55:F82" si="15">IF(G55&gt;E55, "error",E55-G55)</f>
        <v>0</v>
      </c>
      <c r="G55" s="330"/>
      <c r="H55" s="330"/>
      <c r="I55" s="332">
        <f>IF(H55=$R$2,'SS-SMI'!$H$22,IF(H55=$S$2,'SS-SMI'!$I$22,IF(H55=$T$2,'SS-SMI'!$J$22,0)))</f>
        <v>0</v>
      </c>
      <c r="J55" s="332">
        <f t="shared" ref="J55:J82" si="16">SUM(I55*E55)</f>
        <v>0</v>
      </c>
      <c r="K55" s="332">
        <f t="shared" ref="K55:K82" si="17">SUM(J55*14/12)</f>
        <v>0</v>
      </c>
      <c r="L55" s="333"/>
      <c r="M55" s="333"/>
      <c r="N55" s="333"/>
      <c r="O55" s="332">
        <f t="shared" ref="O55:O82" si="18">SUM(L55)</f>
        <v>0</v>
      </c>
      <c r="P55" s="332">
        <f t="shared" ref="P55:P82" si="19">SUM(O55-N55)</f>
        <v>0</v>
      </c>
      <c r="Q55" s="332">
        <f t="shared" ref="Q55:Q82" si="20">IF(E55="",0,IF(H55=$R$2,$R$10*F55/E55,IF(H55=$S$2,$S$10*F55/E55,IF(H55=$T$2,$T$10*F55/E55,0))))</f>
        <v>0</v>
      </c>
      <c r="R55" s="334">
        <f t="shared" ref="R55:R82" si="21">IF(E55="",0,IF(H55=$R$2,$R$10*G55/E55,IF(H55=$S$2,$S$10*G55/E55,IF(H55=$T$2,$T$10*G55/E55,0))))</f>
        <v>0</v>
      </c>
      <c r="S55" s="335">
        <v>0</v>
      </c>
      <c r="T55" s="335">
        <v>0</v>
      </c>
      <c r="U55" s="335"/>
      <c r="V55" s="336">
        <f t="shared" ref="V55:V82" si="22">SUM(O55+Q55+R55-S55-T55)</f>
        <v>0</v>
      </c>
      <c r="W55" s="336">
        <f t="shared" ref="W55:W82" si="23">P55+Q55+R55-S55-T55</f>
        <v>0</v>
      </c>
      <c r="X55" s="333"/>
      <c r="Y55" s="337">
        <f t="shared" ref="Y55:Y82" si="24">IF(X55&lt;&gt;0,SUM((P55-S55-T55+R55+Q55)+X55),W55)</f>
        <v>0</v>
      </c>
      <c r="Z55" s="338"/>
      <c r="AA55" s="339"/>
      <c r="AB55" s="340"/>
      <c r="AC55" s="339"/>
      <c r="AD55" s="341">
        <f t="shared" ref="AD55:AD82" si="25">IF((Y55&gt;V55),0,(V55-Y55))</f>
        <v>0</v>
      </c>
    </row>
    <row r="56" spans="1:30" ht="20.149999999999999" customHeight="1" x14ac:dyDescent="0.35">
      <c r="A56" s="327">
        <f t="shared" si="11"/>
        <v>42</v>
      </c>
      <c r="B56" s="328" t="str">
        <f>IF(RESUMEN!B50="","",RESUMEN!B50)</f>
        <v/>
      </c>
      <c r="C56" s="329" t="str">
        <f>IF(RESUMEN!C50="","",RESUMEN!C50)</f>
        <v/>
      </c>
      <c r="D56" s="328" t="str">
        <f>IF(RESUMEN!D50="","",RESUMEN!D50)</f>
        <v/>
      </c>
      <c r="E56" s="330"/>
      <c r="F56" s="331">
        <f t="shared" si="15"/>
        <v>0</v>
      </c>
      <c r="G56" s="330"/>
      <c r="H56" s="330"/>
      <c r="I56" s="332">
        <f>IF(H56=$R$2,'SS-SMI'!$H$22,IF(H56=$S$2,'SS-SMI'!$I$22,IF(H56=$T$2,'SS-SMI'!$J$22,0)))</f>
        <v>0</v>
      </c>
      <c r="J56" s="332">
        <f t="shared" si="16"/>
        <v>0</v>
      </c>
      <c r="K56" s="332">
        <f t="shared" si="17"/>
        <v>0</v>
      </c>
      <c r="L56" s="333"/>
      <c r="M56" s="333"/>
      <c r="N56" s="333"/>
      <c r="O56" s="332">
        <f t="shared" si="18"/>
        <v>0</v>
      </c>
      <c r="P56" s="332">
        <f t="shared" si="19"/>
        <v>0</v>
      </c>
      <c r="Q56" s="332">
        <f t="shared" si="20"/>
        <v>0</v>
      </c>
      <c r="R56" s="334">
        <f t="shared" si="21"/>
        <v>0</v>
      </c>
      <c r="S56" s="335">
        <v>0</v>
      </c>
      <c r="T56" s="335">
        <v>0</v>
      </c>
      <c r="U56" s="335"/>
      <c r="V56" s="336">
        <f t="shared" si="22"/>
        <v>0</v>
      </c>
      <c r="W56" s="336">
        <f t="shared" si="23"/>
        <v>0</v>
      </c>
      <c r="X56" s="333"/>
      <c r="Y56" s="337">
        <f t="shared" si="24"/>
        <v>0</v>
      </c>
      <c r="Z56" s="338"/>
      <c r="AA56" s="339"/>
      <c r="AB56" s="340"/>
      <c r="AC56" s="339"/>
      <c r="AD56" s="341">
        <f t="shared" si="25"/>
        <v>0</v>
      </c>
    </row>
    <row r="57" spans="1:30" ht="20.149999999999999" customHeight="1" x14ac:dyDescent="0.35">
      <c r="A57" s="327">
        <f t="shared" si="11"/>
        <v>43</v>
      </c>
      <c r="B57" s="328" t="str">
        <f>IF(RESUMEN!B51="","",RESUMEN!B51)</f>
        <v/>
      </c>
      <c r="C57" s="329" t="str">
        <f>IF(RESUMEN!C51="","",RESUMEN!C51)</f>
        <v/>
      </c>
      <c r="D57" s="328" t="str">
        <f>IF(RESUMEN!D51="","",RESUMEN!D51)</f>
        <v/>
      </c>
      <c r="E57" s="330"/>
      <c r="F57" s="331">
        <f t="shared" si="15"/>
        <v>0</v>
      </c>
      <c r="G57" s="330"/>
      <c r="H57" s="330"/>
      <c r="I57" s="332">
        <f>IF(H57=$R$2,'SS-SMI'!$H$22,IF(H57=$S$2,'SS-SMI'!$I$22,IF(H57=$T$2,'SS-SMI'!$J$22,0)))</f>
        <v>0</v>
      </c>
      <c r="J57" s="332">
        <f t="shared" si="16"/>
        <v>0</v>
      </c>
      <c r="K57" s="332">
        <f t="shared" si="17"/>
        <v>0</v>
      </c>
      <c r="L57" s="333"/>
      <c r="M57" s="333"/>
      <c r="N57" s="333"/>
      <c r="O57" s="332">
        <f t="shared" si="18"/>
        <v>0</v>
      </c>
      <c r="P57" s="332">
        <f t="shared" si="19"/>
        <v>0</v>
      </c>
      <c r="Q57" s="332">
        <f t="shared" si="20"/>
        <v>0</v>
      </c>
      <c r="R57" s="334">
        <f t="shared" si="21"/>
        <v>0</v>
      </c>
      <c r="S57" s="335">
        <v>0</v>
      </c>
      <c r="T57" s="335">
        <v>0</v>
      </c>
      <c r="U57" s="335"/>
      <c r="V57" s="336">
        <f t="shared" si="22"/>
        <v>0</v>
      </c>
      <c r="W57" s="336">
        <f t="shared" si="23"/>
        <v>0</v>
      </c>
      <c r="X57" s="333"/>
      <c r="Y57" s="337">
        <f t="shared" si="24"/>
        <v>0</v>
      </c>
      <c r="Z57" s="338"/>
      <c r="AA57" s="339"/>
      <c r="AB57" s="340"/>
      <c r="AC57" s="339"/>
      <c r="AD57" s="341">
        <f t="shared" si="25"/>
        <v>0</v>
      </c>
    </row>
    <row r="58" spans="1:30" ht="20.149999999999999" customHeight="1" x14ac:dyDescent="0.35">
      <c r="A58" s="327">
        <f t="shared" si="11"/>
        <v>44</v>
      </c>
      <c r="B58" s="328" t="str">
        <f>IF(RESUMEN!B52="","",RESUMEN!B52)</f>
        <v/>
      </c>
      <c r="C58" s="329" t="str">
        <f>IF(RESUMEN!C52="","",RESUMEN!C52)</f>
        <v/>
      </c>
      <c r="D58" s="328" t="str">
        <f>IF(RESUMEN!D52="","",RESUMEN!D52)</f>
        <v/>
      </c>
      <c r="E58" s="330"/>
      <c r="F58" s="331">
        <f t="shared" si="15"/>
        <v>0</v>
      </c>
      <c r="G58" s="330"/>
      <c r="H58" s="330"/>
      <c r="I58" s="332">
        <f>IF(H58=$R$2,'SS-SMI'!$H$22,IF(H58=$S$2,'SS-SMI'!$I$22,IF(H58=$T$2,'SS-SMI'!$J$22,0)))</f>
        <v>0</v>
      </c>
      <c r="J58" s="332">
        <f t="shared" si="16"/>
        <v>0</v>
      </c>
      <c r="K58" s="332">
        <f t="shared" si="17"/>
        <v>0</v>
      </c>
      <c r="L58" s="333"/>
      <c r="M58" s="333"/>
      <c r="N58" s="333"/>
      <c r="O58" s="332">
        <f t="shared" si="18"/>
        <v>0</v>
      </c>
      <c r="P58" s="332">
        <f t="shared" si="19"/>
        <v>0</v>
      </c>
      <c r="Q58" s="332">
        <f t="shared" si="20"/>
        <v>0</v>
      </c>
      <c r="R58" s="334">
        <f t="shared" si="21"/>
        <v>0</v>
      </c>
      <c r="S58" s="335">
        <v>0</v>
      </c>
      <c r="T58" s="335">
        <v>0</v>
      </c>
      <c r="U58" s="335"/>
      <c r="V58" s="336">
        <f t="shared" si="22"/>
        <v>0</v>
      </c>
      <c r="W58" s="336">
        <f t="shared" si="23"/>
        <v>0</v>
      </c>
      <c r="X58" s="333"/>
      <c r="Y58" s="337">
        <f t="shared" si="24"/>
        <v>0</v>
      </c>
      <c r="Z58" s="338"/>
      <c r="AA58" s="339"/>
      <c r="AB58" s="340"/>
      <c r="AC58" s="339"/>
      <c r="AD58" s="341">
        <f t="shared" si="25"/>
        <v>0</v>
      </c>
    </row>
    <row r="59" spans="1:30" ht="20.149999999999999" customHeight="1" x14ac:dyDescent="0.35">
      <c r="A59" s="327">
        <f t="shared" si="11"/>
        <v>45</v>
      </c>
      <c r="B59" s="328" t="str">
        <f>IF(RESUMEN!B53="","",RESUMEN!B53)</f>
        <v/>
      </c>
      <c r="C59" s="329" t="str">
        <f>IF(RESUMEN!C53="","",RESUMEN!C53)</f>
        <v/>
      </c>
      <c r="D59" s="328" t="str">
        <f>IF(RESUMEN!D53="","",RESUMEN!D53)</f>
        <v/>
      </c>
      <c r="E59" s="330"/>
      <c r="F59" s="331">
        <f t="shared" si="15"/>
        <v>0</v>
      </c>
      <c r="G59" s="330"/>
      <c r="H59" s="330"/>
      <c r="I59" s="332">
        <f>IF(H59=$R$2,'SS-SMI'!$H$22,IF(H59=$S$2,'SS-SMI'!$I$22,IF(H59=$T$2,'SS-SMI'!$J$22,0)))</f>
        <v>0</v>
      </c>
      <c r="J59" s="332">
        <f t="shared" si="16"/>
        <v>0</v>
      </c>
      <c r="K59" s="332">
        <f t="shared" si="17"/>
        <v>0</v>
      </c>
      <c r="L59" s="333"/>
      <c r="M59" s="333"/>
      <c r="N59" s="333"/>
      <c r="O59" s="332">
        <f t="shared" si="18"/>
        <v>0</v>
      </c>
      <c r="P59" s="332">
        <f t="shared" si="19"/>
        <v>0</v>
      </c>
      <c r="Q59" s="332">
        <f t="shared" si="20"/>
        <v>0</v>
      </c>
      <c r="R59" s="334">
        <f t="shared" si="21"/>
        <v>0</v>
      </c>
      <c r="S59" s="335">
        <v>0</v>
      </c>
      <c r="T59" s="335">
        <v>0</v>
      </c>
      <c r="U59" s="335"/>
      <c r="V59" s="336">
        <f t="shared" si="22"/>
        <v>0</v>
      </c>
      <c r="W59" s="336">
        <f t="shared" si="23"/>
        <v>0</v>
      </c>
      <c r="X59" s="333"/>
      <c r="Y59" s="337">
        <f t="shared" si="24"/>
        <v>0</v>
      </c>
      <c r="Z59" s="338"/>
      <c r="AA59" s="339"/>
      <c r="AB59" s="340"/>
      <c r="AC59" s="339"/>
      <c r="AD59" s="341">
        <f t="shared" si="25"/>
        <v>0</v>
      </c>
    </row>
    <row r="60" spans="1:30" ht="20.149999999999999" customHeight="1" x14ac:dyDescent="0.35">
      <c r="A60" s="327">
        <f t="shared" si="11"/>
        <v>46</v>
      </c>
      <c r="B60" s="328" t="str">
        <f>IF(RESUMEN!B54="","",RESUMEN!B54)</f>
        <v/>
      </c>
      <c r="C60" s="329" t="str">
        <f>IF(RESUMEN!C54="","",RESUMEN!C54)</f>
        <v/>
      </c>
      <c r="D60" s="328" t="str">
        <f>IF(RESUMEN!D54="","",RESUMEN!D54)</f>
        <v/>
      </c>
      <c r="E60" s="330"/>
      <c r="F60" s="331">
        <f t="shared" si="15"/>
        <v>0</v>
      </c>
      <c r="G60" s="330"/>
      <c r="H60" s="330"/>
      <c r="I60" s="332">
        <f>IF(H60=$R$2,'SS-SMI'!$H$22,IF(H60=$S$2,'SS-SMI'!$I$22,IF(H60=$T$2,'SS-SMI'!$J$22,0)))</f>
        <v>0</v>
      </c>
      <c r="J60" s="332">
        <f t="shared" si="16"/>
        <v>0</v>
      </c>
      <c r="K60" s="332">
        <f t="shared" si="17"/>
        <v>0</v>
      </c>
      <c r="L60" s="333"/>
      <c r="M60" s="333"/>
      <c r="N60" s="333"/>
      <c r="O60" s="332">
        <f t="shared" si="18"/>
        <v>0</v>
      </c>
      <c r="P60" s="332">
        <f t="shared" si="19"/>
        <v>0</v>
      </c>
      <c r="Q60" s="332">
        <f t="shared" si="20"/>
        <v>0</v>
      </c>
      <c r="R60" s="334">
        <f t="shared" si="21"/>
        <v>0</v>
      </c>
      <c r="S60" s="335">
        <v>0</v>
      </c>
      <c r="T60" s="335">
        <v>0</v>
      </c>
      <c r="U60" s="335"/>
      <c r="V60" s="336">
        <f t="shared" si="22"/>
        <v>0</v>
      </c>
      <c r="W60" s="336">
        <f t="shared" si="23"/>
        <v>0</v>
      </c>
      <c r="X60" s="333"/>
      <c r="Y60" s="337">
        <f t="shared" si="24"/>
        <v>0</v>
      </c>
      <c r="Z60" s="338"/>
      <c r="AA60" s="339"/>
      <c r="AB60" s="340"/>
      <c r="AC60" s="339"/>
      <c r="AD60" s="341">
        <f t="shared" si="25"/>
        <v>0</v>
      </c>
    </row>
    <row r="61" spans="1:30" ht="20.149999999999999" customHeight="1" x14ac:dyDescent="0.35">
      <c r="A61" s="327">
        <f t="shared" si="11"/>
        <v>47</v>
      </c>
      <c r="B61" s="328" t="str">
        <f>IF(RESUMEN!B55="","",RESUMEN!B55)</f>
        <v/>
      </c>
      <c r="C61" s="329" t="str">
        <f>IF(RESUMEN!C55="","",RESUMEN!C55)</f>
        <v/>
      </c>
      <c r="D61" s="328" t="str">
        <f>IF(RESUMEN!D55="","",RESUMEN!D55)</f>
        <v/>
      </c>
      <c r="E61" s="330"/>
      <c r="F61" s="331">
        <f t="shared" si="15"/>
        <v>0</v>
      </c>
      <c r="G61" s="330"/>
      <c r="H61" s="330"/>
      <c r="I61" s="332">
        <f>IF(H61=$R$2,'SS-SMI'!$H$22,IF(H61=$S$2,'SS-SMI'!$I$22,IF(H61=$T$2,'SS-SMI'!$J$22,0)))</f>
        <v>0</v>
      </c>
      <c r="J61" s="332">
        <f t="shared" si="16"/>
        <v>0</v>
      </c>
      <c r="K61" s="332">
        <f t="shared" si="17"/>
        <v>0</v>
      </c>
      <c r="L61" s="333"/>
      <c r="M61" s="333"/>
      <c r="N61" s="333"/>
      <c r="O61" s="332">
        <f t="shared" si="18"/>
        <v>0</v>
      </c>
      <c r="P61" s="332">
        <f t="shared" si="19"/>
        <v>0</v>
      </c>
      <c r="Q61" s="332">
        <f t="shared" si="20"/>
        <v>0</v>
      </c>
      <c r="R61" s="334">
        <f t="shared" si="21"/>
        <v>0</v>
      </c>
      <c r="S61" s="335">
        <v>0</v>
      </c>
      <c r="T61" s="335">
        <v>0</v>
      </c>
      <c r="U61" s="335"/>
      <c r="V61" s="336">
        <f t="shared" si="22"/>
        <v>0</v>
      </c>
      <c r="W61" s="336">
        <f t="shared" si="23"/>
        <v>0</v>
      </c>
      <c r="X61" s="333"/>
      <c r="Y61" s="337">
        <f t="shared" si="24"/>
        <v>0</v>
      </c>
      <c r="Z61" s="338"/>
      <c r="AA61" s="339"/>
      <c r="AB61" s="340"/>
      <c r="AC61" s="339"/>
      <c r="AD61" s="341">
        <f t="shared" si="25"/>
        <v>0</v>
      </c>
    </row>
    <row r="62" spans="1:30" ht="20.149999999999999" customHeight="1" x14ac:dyDescent="0.35">
      <c r="A62" s="327">
        <f t="shared" si="11"/>
        <v>48</v>
      </c>
      <c r="B62" s="328" t="str">
        <f>IF(RESUMEN!B56="","",RESUMEN!B56)</f>
        <v/>
      </c>
      <c r="C62" s="329" t="str">
        <f>IF(RESUMEN!C56="","",RESUMEN!C56)</f>
        <v/>
      </c>
      <c r="D62" s="328" t="str">
        <f>IF(RESUMEN!D56="","",RESUMEN!D56)</f>
        <v/>
      </c>
      <c r="E62" s="330"/>
      <c r="F62" s="331">
        <f t="shared" si="15"/>
        <v>0</v>
      </c>
      <c r="G62" s="330"/>
      <c r="H62" s="330"/>
      <c r="I62" s="332">
        <f>IF(H62=$R$2,'SS-SMI'!$H$22,IF(H62=$S$2,'SS-SMI'!$I$22,IF(H62=$T$2,'SS-SMI'!$J$22,0)))</f>
        <v>0</v>
      </c>
      <c r="J62" s="332">
        <f t="shared" si="16"/>
        <v>0</v>
      </c>
      <c r="K62" s="332">
        <f t="shared" si="17"/>
        <v>0</v>
      </c>
      <c r="L62" s="333"/>
      <c r="M62" s="333"/>
      <c r="N62" s="333"/>
      <c r="O62" s="332">
        <f t="shared" si="18"/>
        <v>0</v>
      </c>
      <c r="P62" s="332">
        <f t="shared" si="19"/>
        <v>0</v>
      </c>
      <c r="Q62" s="332">
        <f t="shared" si="20"/>
        <v>0</v>
      </c>
      <c r="R62" s="334">
        <f t="shared" si="21"/>
        <v>0</v>
      </c>
      <c r="S62" s="335">
        <v>0</v>
      </c>
      <c r="T62" s="335">
        <v>0</v>
      </c>
      <c r="U62" s="335"/>
      <c r="V62" s="336">
        <f t="shared" si="22"/>
        <v>0</v>
      </c>
      <c r="W62" s="336">
        <f t="shared" si="23"/>
        <v>0</v>
      </c>
      <c r="X62" s="333"/>
      <c r="Y62" s="337">
        <f t="shared" si="24"/>
        <v>0</v>
      </c>
      <c r="Z62" s="338"/>
      <c r="AA62" s="339"/>
      <c r="AB62" s="340"/>
      <c r="AC62" s="339"/>
      <c r="AD62" s="341">
        <f t="shared" si="25"/>
        <v>0</v>
      </c>
    </row>
    <row r="63" spans="1:30" ht="20.149999999999999" customHeight="1" x14ac:dyDescent="0.35">
      <c r="A63" s="327">
        <f t="shared" si="11"/>
        <v>49</v>
      </c>
      <c r="B63" s="328" t="str">
        <f>IF(RESUMEN!B57="","",RESUMEN!B57)</f>
        <v/>
      </c>
      <c r="C63" s="329" t="str">
        <f>IF(RESUMEN!C57="","",RESUMEN!C57)</f>
        <v/>
      </c>
      <c r="D63" s="328" t="str">
        <f>IF(RESUMEN!D57="","",RESUMEN!D57)</f>
        <v/>
      </c>
      <c r="E63" s="330"/>
      <c r="F63" s="331">
        <f t="shared" si="15"/>
        <v>0</v>
      </c>
      <c r="G63" s="330"/>
      <c r="H63" s="330"/>
      <c r="I63" s="332">
        <f>IF(H63=$R$2,'SS-SMI'!$H$22,IF(H63=$S$2,'SS-SMI'!$I$22,IF(H63=$T$2,'SS-SMI'!$J$22,0)))</f>
        <v>0</v>
      </c>
      <c r="J63" s="332">
        <f t="shared" si="16"/>
        <v>0</v>
      </c>
      <c r="K63" s="332">
        <f t="shared" si="17"/>
        <v>0</v>
      </c>
      <c r="L63" s="333"/>
      <c r="M63" s="333"/>
      <c r="N63" s="333"/>
      <c r="O63" s="332">
        <f t="shared" si="18"/>
        <v>0</v>
      </c>
      <c r="P63" s="332">
        <f t="shared" si="19"/>
        <v>0</v>
      </c>
      <c r="Q63" s="332">
        <f t="shared" si="20"/>
        <v>0</v>
      </c>
      <c r="R63" s="334">
        <f t="shared" si="21"/>
        <v>0</v>
      </c>
      <c r="S63" s="335">
        <v>0</v>
      </c>
      <c r="T63" s="335">
        <v>0</v>
      </c>
      <c r="U63" s="335"/>
      <c r="V63" s="336">
        <f t="shared" si="22"/>
        <v>0</v>
      </c>
      <c r="W63" s="336">
        <f t="shared" si="23"/>
        <v>0</v>
      </c>
      <c r="X63" s="333"/>
      <c r="Y63" s="337">
        <f t="shared" si="24"/>
        <v>0</v>
      </c>
      <c r="Z63" s="338"/>
      <c r="AA63" s="339"/>
      <c r="AB63" s="340"/>
      <c r="AC63" s="339"/>
      <c r="AD63" s="341">
        <f t="shared" si="25"/>
        <v>0</v>
      </c>
    </row>
    <row r="64" spans="1:30" ht="20.149999999999999" customHeight="1" x14ac:dyDescent="0.35">
      <c r="A64" s="327">
        <f t="shared" si="11"/>
        <v>50</v>
      </c>
      <c r="B64" s="328" t="str">
        <f>IF(RESUMEN!B58="","",RESUMEN!B58)</f>
        <v/>
      </c>
      <c r="C64" s="329" t="str">
        <f>IF(RESUMEN!C58="","",RESUMEN!C58)</f>
        <v/>
      </c>
      <c r="D64" s="328" t="str">
        <f>IF(RESUMEN!D58="","",RESUMEN!D58)</f>
        <v/>
      </c>
      <c r="E64" s="330"/>
      <c r="F64" s="331">
        <f t="shared" si="15"/>
        <v>0</v>
      </c>
      <c r="G64" s="330"/>
      <c r="H64" s="330"/>
      <c r="I64" s="332">
        <f>IF(H64=$R$2,'SS-SMI'!$H$22,IF(H64=$S$2,'SS-SMI'!$I$22,IF(H64=$T$2,'SS-SMI'!$J$22,0)))</f>
        <v>0</v>
      </c>
      <c r="J64" s="332">
        <f t="shared" si="16"/>
        <v>0</v>
      </c>
      <c r="K64" s="332">
        <f t="shared" si="17"/>
        <v>0</v>
      </c>
      <c r="L64" s="333"/>
      <c r="M64" s="333"/>
      <c r="N64" s="333"/>
      <c r="O64" s="332">
        <f t="shared" si="18"/>
        <v>0</v>
      </c>
      <c r="P64" s="332">
        <f t="shared" si="19"/>
        <v>0</v>
      </c>
      <c r="Q64" s="332">
        <f t="shared" si="20"/>
        <v>0</v>
      </c>
      <c r="R64" s="334">
        <f t="shared" si="21"/>
        <v>0</v>
      </c>
      <c r="S64" s="335">
        <v>0</v>
      </c>
      <c r="T64" s="335">
        <v>0</v>
      </c>
      <c r="U64" s="335"/>
      <c r="V64" s="336">
        <f t="shared" si="22"/>
        <v>0</v>
      </c>
      <c r="W64" s="336">
        <f t="shared" si="23"/>
        <v>0</v>
      </c>
      <c r="X64" s="333"/>
      <c r="Y64" s="337">
        <f t="shared" si="24"/>
        <v>0</v>
      </c>
      <c r="Z64" s="338"/>
      <c r="AA64" s="339"/>
      <c r="AB64" s="340"/>
      <c r="AC64" s="339"/>
      <c r="AD64" s="341">
        <f t="shared" si="25"/>
        <v>0</v>
      </c>
    </row>
    <row r="65" spans="1:30" ht="20.149999999999999" customHeight="1" x14ac:dyDescent="0.35">
      <c r="A65" s="327">
        <f t="shared" si="11"/>
        <v>51</v>
      </c>
      <c r="B65" s="328" t="str">
        <f>IF(RESUMEN!B59="","",RESUMEN!B59)</f>
        <v/>
      </c>
      <c r="C65" s="329" t="str">
        <f>IF(RESUMEN!C59="","",RESUMEN!C59)</f>
        <v/>
      </c>
      <c r="D65" s="328" t="str">
        <f>IF(RESUMEN!D59="","",RESUMEN!D59)</f>
        <v/>
      </c>
      <c r="E65" s="330"/>
      <c r="F65" s="331">
        <f t="shared" si="15"/>
        <v>0</v>
      </c>
      <c r="G65" s="330"/>
      <c r="H65" s="330"/>
      <c r="I65" s="332">
        <f>IF(H65=$R$2,'SS-SMI'!$H$22,IF(H65=$S$2,'SS-SMI'!$I$22,IF(H65=$T$2,'SS-SMI'!$J$22,0)))</f>
        <v>0</v>
      </c>
      <c r="J65" s="332">
        <f t="shared" si="16"/>
        <v>0</v>
      </c>
      <c r="K65" s="332">
        <f t="shared" si="17"/>
        <v>0</v>
      </c>
      <c r="L65" s="333"/>
      <c r="M65" s="333"/>
      <c r="N65" s="333"/>
      <c r="O65" s="332">
        <f t="shared" si="18"/>
        <v>0</v>
      </c>
      <c r="P65" s="332">
        <f t="shared" si="19"/>
        <v>0</v>
      </c>
      <c r="Q65" s="332">
        <f t="shared" si="20"/>
        <v>0</v>
      </c>
      <c r="R65" s="334">
        <f t="shared" si="21"/>
        <v>0</v>
      </c>
      <c r="S65" s="335">
        <v>0</v>
      </c>
      <c r="T65" s="335">
        <v>0</v>
      </c>
      <c r="U65" s="335"/>
      <c r="V65" s="336">
        <f t="shared" si="22"/>
        <v>0</v>
      </c>
      <c r="W65" s="336">
        <f t="shared" si="23"/>
        <v>0</v>
      </c>
      <c r="X65" s="333"/>
      <c r="Y65" s="337">
        <f t="shared" si="24"/>
        <v>0</v>
      </c>
      <c r="Z65" s="338"/>
      <c r="AA65" s="339"/>
      <c r="AB65" s="340"/>
      <c r="AC65" s="339"/>
      <c r="AD65" s="341">
        <f t="shared" si="25"/>
        <v>0</v>
      </c>
    </row>
    <row r="66" spans="1:30" ht="20.149999999999999" customHeight="1" x14ac:dyDescent="0.35">
      <c r="A66" s="327">
        <f t="shared" si="11"/>
        <v>52</v>
      </c>
      <c r="B66" s="328" t="str">
        <f>IF(RESUMEN!B60="","",RESUMEN!B60)</f>
        <v/>
      </c>
      <c r="C66" s="329" t="str">
        <f>IF(RESUMEN!C60="","",RESUMEN!C60)</f>
        <v/>
      </c>
      <c r="D66" s="328" t="str">
        <f>IF(RESUMEN!D60="","",RESUMEN!D60)</f>
        <v/>
      </c>
      <c r="E66" s="330"/>
      <c r="F66" s="331">
        <f t="shared" si="15"/>
        <v>0</v>
      </c>
      <c r="G66" s="330"/>
      <c r="H66" s="330"/>
      <c r="I66" s="332">
        <f>IF(H66=$R$2,'SS-SMI'!$H$22,IF(H66=$S$2,'SS-SMI'!$I$22,IF(H66=$T$2,'SS-SMI'!$J$22,0)))</f>
        <v>0</v>
      </c>
      <c r="J66" s="332">
        <f t="shared" si="16"/>
        <v>0</v>
      </c>
      <c r="K66" s="332">
        <f t="shared" si="17"/>
        <v>0</v>
      </c>
      <c r="L66" s="333"/>
      <c r="M66" s="333"/>
      <c r="N66" s="333"/>
      <c r="O66" s="332">
        <f t="shared" si="18"/>
        <v>0</v>
      </c>
      <c r="P66" s="332">
        <f t="shared" si="19"/>
        <v>0</v>
      </c>
      <c r="Q66" s="332">
        <f t="shared" si="20"/>
        <v>0</v>
      </c>
      <c r="R66" s="334">
        <f t="shared" si="21"/>
        <v>0</v>
      </c>
      <c r="S66" s="335">
        <v>0</v>
      </c>
      <c r="T66" s="335">
        <v>0</v>
      </c>
      <c r="U66" s="335"/>
      <c r="V66" s="336">
        <f t="shared" si="22"/>
        <v>0</v>
      </c>
      <c r="W66" s="336">
        <f t="shared" si="23"/>
        <v>0</v>
      </c>
      <c r="X66" s="333"/>
      <c r="Y66" s="337">
        <f t="shared" si="24"/>
        <v>0</v>
      </c>
      <c r="Z66" s="338"/>
      <c r="AA66" s="339"/>
      <c r="AB66" s="340"/>
      <c r="AC66" s="339"/>
      <c r="AD66" s="341">
        <f t="shared" si="25"/>
        <v>0</v>
      </c>
    </row>
    <row r="67" spans="1:30" ht="20.149999999999999" customHeight="1" x14ac:dyDescent="0.35">
      <c r="A67" s="327">
        <f t="shared" si="11"/>
        <v>53</v>
      </c>
      <c r="B67" s="328" t="str">
        <f>IF(RESUMEN!B61="","",RESUMEN!B61)</f>
        <v/>
      </c>
      <c r="C67" s="329" t="str">
        <f>IF(RESUMEN!C61="","",RESUMEN!C61)</f>
        <v/>
      </c>
      <c r="D67" s="328" t="str">
        <f>IF(RESUMEN!D61="","",RESUMEN!D61)</f>
        <v/>
      </c>
      <c r="E67" s="330"/>
      <c r="F67" s="331">
        <f t="shared" si="15"/>
        <v>0</v>
      </c>
      <c r="G67" s="330"/>
      <c r="H67" s="330"/>
      <c r="I67" s="332">
        <f>IF(H67=$R$2,'SS-SMI'!$H$22,IF(H67=$S$2,'SS-SMI'!$I$22,IF(H67=$T$2,'SS-SMI'!$J$22,0)))</f>
        <v>0</v>
      </c>
      <c r="J67" s="332">
        <f t="shared" si="16"/>
        <v>0</v>
      </c>
      <c r="K67" s="332">
        <f t="shared" si="17"/>
        <v>0</v>
      </c>
      <c r="L67" s="333"/>
      <c r="M67" s="333"/>
      <c r="N67" s="333"/>
      <c r="O67" s="332">
        <f t="shared" si="18"/>
        <v>0</v>
      </c>
      <c r="P67" s="332">
        <f t="shared" si="19"/>
        <v>0</v>
      </c>
      <c r="Q67" s="332">
        <f t="shared" si="20"/>
        <v>0</v>
      </c>
      <c r="R67" s="334">
        <f t="shared" si="21"/>
        <v>0</v>
      </c>
      <c r="S67" s="335">
        <v>0</v>
      </c>
      <c r="T67" s="335">
        <v>0</v>
      </c>
      <c r="U67" s="335"/>
      <c r="V67" s="336">
        <f t="shared" si="22"/>
        <v>0</v>
      </c>
      <c r="W67" s="336">
        <f t="shared" si="23"/>
        <v>0</v>
      </c>
      <c r="X67" s="333"/>
      <c r="Y67" s="337">
        <f t="shared" si="24"/>
        <v>0</v>
      </c>
      <c r="Z67" s="338"/>
      <c r="AA67" s="339"/>
      <c r="AB67" s="340"/>
      <c r="AC67" s="339"/>
      <c r="AD67" s="341">
        <f t="shared" si="25"/>
        <v>0</v>
      </c>
    </row>
    <row r="68" spans="1:30" ht="20.149999999999999" customHeight="1" x14ac:dyDescent="0.35">
      <c r="A68" s="327">
        <f t="shared" si="11"/>
        <v>54</v>
      </c>
      <c r="B68" s="328" t="str">
        <f>IF(RESUMEN!B62="","",RESUMEN!B62)</f>
        <v/>
      </c>
      <c r="C68" s="329" t="str">
        <f>IF(RESUMEN!C62="","",RESUMEN!C62)</f>
        <v/>
      </c>
      <c r="D68" s="328" t="str">
        <f>IF(RESUMEN!D62="","",RESUMEN!D62)</f>
        <v/>
      </c>
      <c r="E68" s="330"/>
      <c r="F68" s="331">
        <f t="shared" si="15"/>
        <v>0</v>
      </c>
      <c r="G68" s="330"/>
      <c r="H68" s="330"/>
      <c r="I68" s="332">
        <f>IF(H68=$R$2,'SS-SMI'!$H$22,IF(H68=$S$2,'SS-SMI'!$I$22,IF(H68=$T$2,'SS-SMI'!$J$22,0)))</f>
        <v>0</v>
      </c>
      <c r="J68" s="332">
        <f t="shared" si="16"/>
        <v>0</v>
      </c>
      <c r="K68" s="332">
        <f t="shared" si="17"/>
        <v>0</v>
      </c>
      <c r="L68" s="333"/>
      <c r="M68" s="333"/>
      <c r="N68" s="333"/>
      <c r="O68" s="332">
        <f t="shared" si="18"/>
        <v>0</v>
      </c>
      <c r="P68" s="332">
        <f t="shared" si="19"/>
        <v>0</v>
      </c>
      <c r="Q68" s="332">
        <f t="shared" si="20"/>
        <v>0</v>
      </c>
      <c r="R68" s="334">
        <f t="shared" si="21"/>
        <v>0</v>
      </c>
      <c r="S68" s="335">
        <v>0</v>
      </c>
      <c r="T68" s="335">
        <v>0</v>
      </c>
      <c r="U68" s="335"/>
      <c r="V68" s="336">
        <f t="shared" si="22"/>
        <v>0</v>
      </c>
      <c r="W68" s="336">
        <f t="shared" si="23"/>
        <v>0</v>
      </c>
      <c r="X68" s="333"/>
      <c r="Y68" s="337">
        <f t="shared" si="24"/>
        <v>0</v>
      </c>
      <c r="Z68" s="338"/>
      <c r="AA68" s="339"/>
      <c r="AB68" s="340"/>
      <c r="AC68" s="339"/>
      <c r="AD68" s="341">
        <f t="shared" si="25"/>
        <v>0</v>
      </c>
    </row>
    <row r="69" spans="1:30" ht="20.149999999999999" customHeight="1" x14ac:dyDescent="0.35">
      <c r="A69" s="327">
        <f t="shared" si="11"/>
        <v>55</v>
      </c>
      <c r="B69" s="328" t="str">
        <f>IF(RESUMEN!B63="","",RESUMEN!B63)</f>
        <v/>
      </c>
      <c r="C69" s="329" t="str">
        <f>IF(RESUMEN!C63="","",RESUMEN!C63)</f>
        <v/>
      </c>
      <c r="D69" s="328" t="str">
        <f>IF(RESUMEN!D63="","",RESUMEN!D63)</f>
        <v/>
      </c>
      <c r="E69" s="330"/>
      <c r="F69" s="331">
        <f t="shared" si="15"/>
        <v>0</v>
      </c>
      <c r="G69" s="330"/>
      <c r="H69" s="330"/>
      <c r="I69" s="332">
        <f>IF(H69=$R$2,'SS-SMI'!$H$22,IF(H69=$S$2,'SS-SMI'!$I$22,IF(H69=$T$2,'SS-SMI'!$J$22,0)))</f>
        <v>0</v>
      </c>
      <c r="J69" s="332">
        <f t="shared" si="16"/>
        <v>0</v>
      </c>
      <c r="K69" s="332">
        <f t="shared" si="17"/>
        <v>0</v>
      </c>
      <c r="L69" s="333"/>
      <c r="M69" s="333"/>
      <c r="N69" s="333"/>
      <c r="O69" s="332">
        <f t="shared" si="18"/>
        <v>0</v>
      </c>
      <c r="P69" s="332">
        <f t="shared" si="19"/>
        <v>0</v>
      </c>
      <c r="Q69" s="332">
        <f t="shared" si="20"/>
        <v>0</v>
      </c>
      <c r="R69" s="334">
        <f t="shared" si="21"/>
        <v>0</v>
      </c>
      <c r="S69" s="335">
        <v>0</v>
      </c>
      <c r="T69" s="335">
        <v>0</v>
      </c>
      <c r="U69" s="335"/>
      <c r="V69" s="336">
        <f t="shared" si="22"/>
        <v>0</v>
      </c>
      <c r="W69" s="336">
        <f t="shared" si="23"/>
        <v>0</v>
      </c>
      <c r="X69" s="333"/>
      <c r="Y69" s="337">
        <f t="shared" si="24"/>
        <v>0</v>
      </c>
      <c r="Z69" s="338"/>
      <c r="AA69" s="339"/>
      <c r="AB69" s="340"/>
      <c r="AC69" s="339"/>
      <c r="AD69" s="341">
        <f t="shared" si="25"/>
        <v>0</v>
      </c>
    </row>
    <row r="70" spans="1:30" ht="20.149999999999999" customHeight="1" x14ac:dyDescent="0.35">
      <c r="A70" s="327">
        <f t="shared" si="11"/>
        <v>56</v>
      </c>
      <c r="B70" s="328" t="str">
        <f>IF(RESUMEN!B64="","",RESUMEN!B64)</f>
        <v/>
      </c>
      <c r="C70" s="329" t="str">
        <f>IF(RESUMEN!C64="","",RESUMEN!C64)</f>
        <v/>
      </c>
      <c r="D70" s="328" t="str">
        <f>IF(RESUMEN!D64="","",RESUMEN!D64)</f>
        <v/>
      </c>
      <c r="E70" s="330"/>
      <c r="F70" s="331">
        <f t="shared" si="15"/>
        <v>0</v>
      </c>
      <c r="G70" s="330"/>
      <c r="H70" s="330"/>
      <c r="I70" s="332">
        <f>IF(H70=$R$2,'SS-SMI'!$H$22,IF(H70=$S$2,'SS-SMI'!$I$22,IF(H70=$T$2,'SS-SMI'!$J$22,0)))</f>
        <v>0</v>
      </c>
      <c r="J70" s="332">
        <f t="shared" si="16"/>
        <v>0</v>
      </c>
      <c r="K70" s="332">
        <f t="shared" si="17"/>
        <v>0</v>
      </c>
      <c r="L70" s="333"/>
      <c r="M70" s="333"/>
      <c r="N70" s="333"/>
      <c r="O70" s="332">
        <f t="shared" si="18"/>
        <v>0</v>
      </c>
      <c r="P70" s="332">
        <f t="shared" si="19"/>
        <v>0</v>
      </c>
      <c r="Q70" s="332">
        <f t="shared" si="20"/>
        <v>0</v>
      </c>
      <c r="R70" s="334">
        <f t="shared" si="21"/>
        <v>0</v>
      </c>
      <c r="S70" s="335">
        <v>0</v>
      </c>
      <c r="T70" s="335">
        <v>0</v>
      </c>
      <c r="U70" s="335"/>
      <c r="V70" s="336">
        <f t="shared" si="22"/>
        <v>0</v>
      </c>
      <c r="W70" s="336">
        <f t="shared" si="23"/>
        <v>0</v>
      </c>
      <c r="X70" s="333"/>
      <c r="Y70" s="337">
        <f t="shared" si="24"/>
        <v>0</v>
      </c>
      <c r="Z70" s="338"/>
      <c r="AA70" s="339"/>
      <c r="AB70" s="340"/>
      <c r="AC70" s="339"/>
      <c r="AD70" s="341">
        <f t="shared" si="25"/>
        <v>0</v>
      </c>
    </row>
    <row r="71" spans="1:30" ht="20.149999999999999" customHeight="1" x14ac:dyDescent="0.35">
      <c r="A71" s="327">
        <f t="shared" si="11"/>
        <v>57</v>
      </c>
      <c r="B71" s="328" t="str">
        <f>IF(RESUMEN!B65="","",RESUMEN!B65)</f>
        <v/>
      </c>
      <c r="C71" s="329" t="str">
        <f>IF(RESUMEN!C65="","",RESUMEN!C65)</f>
        <v/>
      </c>
      <c r="D71" s="328" t="str">
        <f>IF(RESUMEN!D65="","",RESUMEN!D65)</f>
        <v/>
      </c>
      <c r="E71" s="330"/>
      <c r="F71" s="331">
        <f t="shared" si="15"/>
        <v>0</v>
      </c>
      <c r="G71" s="330"/>
      <c r="H71" s="330"/>
      <c r="I71" s="332">
        <f>IF(H71=$R$2,'SS-SMI'!$H$22,IF(H71=$S$2,'SS-SMI'!$I$22,IF(H71=$T$2,'SS-SMI'!$J$22,0)))</f>
        <v>0</v>
      </c>
      <c r="J71" s="332">
        <f t="shared" si="16"/>
        <v>0</v>
      </c>
      <c r="K71" s="332">
        <f t="shared" si="17"/>
        <v>0</v>
      </c>
      <c r="L71" s="333"/>
      <c r="M71" s="333"/>
      <c r="N71" s="333"/>
      <c r="O71" s="332">
        <f t="shared" si="18"/>
        <v>0</v>
      </c>
      <c r="P71" s="332">
        <f t="shared" si="19"/>
        <v>0</v>
      </c>
      <c r="Q71" s="332">
        <f t="shared" si="20"/>
        <v>0</v>
      </c>
      <c r="R71" s="334">
        <f t="shared" si="21"/>
        <v>0</v>
      </c>
      <c r="S71" s="335">
        <v>0</v>
      </c>
      <c r="T71" s="335">
        <v>0</v>
      </c>
      <c r="U71" s="335"/>
      <c r="V71" s="336">
        <f t="shared" si="22"/>
        <v>0</v>
      </c>
      <c r="W71" s="336">
        <f t="shared" si="23"/>
        <v>0</v>
      </c>
      <c r="X71" s="333"/>
      <c r="Y71" s="337">
        <f t="shared" si="24"/>
        <v>0</v>
      </c>
      <c r="Z71" s="338"/>
      <c r="AA71" s="339"/>
      <c r="AB71" s="340"/>
      <c r="AC71" s="339"/>
      <c r="AD71" s="341">
        <f t="shared" si="25"/>
        <v>0</v>
      </c>
    </row>
    <row r="72" spans="1:30" ht="20.149999999999999" customHeight="1" x14ac:dyDescent="0.35">
      <c r="A72" s="327">
        <f t="shared" si="11"/>
        <v>58</v>
      </c>
      <c r="B72" s="328" t="str">
        <f>IF(RESUMEN!B66="","",RESUMEN!B66)</f>
        <v/>
      </c>
      <c r="C72" s="329" t="str">
        <f>IF(RESUMEN!C66="","",RESUMEN!C66)</f>
        <v/>
      </c>
      <c r="D72" s="328" t="str">
        <f>IF(RESUMEN!D66="","",RESUMEN!D66)</f>
        <v/>
      </c>
      <c r="E72" s="330"/>
      <c r="F72" s="331">
        <f t="shared" si="15"/>
        <v>0</v>
      </c>
      <c r="G72" s="330"/>
      <c r="H72" s="330"/>
      <c r="I72" s="332">
        <f>IF(H72=$R$2,'SS-SMI'!$H$22,IF(H72=$S$2,'SS-SMI'!$I$22,IF(H72=$T$2,'SS-SMI'!$J$22,0)))</f>
        <v>0</v>
      </c>
      <c r="J72" s="332">
        <f t="shared" si="16"/>
        <v>0</v>
      </c>
      <c r="K72" s="332">
        <f t="shared" si="17"/>
        <v>0</v>
      </c>
      <c r="L72" s="333"/>
      <c r="M72" s="333"/>
      <c r="N72" s="333"/>
      <c r="O72" s="332">
        <f t="shared" si="18"/>
        <v>0</v>
      </c>
      <c r="P72" s="332">
        <f t="shared" si="19"/>
        <v>0</v>
      </c>
      <c r="Q72" s="332">
        <f t="shared" si="20"/>
        <v>0</v>
      </c>
      <c r="R72" s="334">
        <f t="shared" si="21"/>
        <v>0</v>
      </c>
      <c r="S72" s="335">
        <v>0</v>
      </c>
      <c r="T72" s="335">
        <v>0</v>
      </c>
      <c r="U72" s="335"/>
      <c r="V72" s="336">
        <f t="shared" si="22"/>
        <v>0</v>
      </c>
      <c r="W72" s="336">
        <f t="shared" si="23"/>
        <v>0</v>
      </c>
      <c r="X72" s="333"/>
      <c r="Y72" s="337">
        <f t="shared" si="24"/>
        <v>0</v>
      </c>
      <c r="Z72" s="338"/>
      <c r="AA72" s="339"/>
      <c r="AB72" s="340"/>
      <c r="AC72" s="339"/>
      <c r="AD72" s="341">
        <f t="shared" si="25"/>
        <v>0</v>
      </c>
    </row>
    <row r="73" spans="1:30" ht="20.149999999999999" customHeight="1" x14ac:dyDescent="0.35">
      <c r="A73" s="327">
        <f t="shared" si="11"/>
        <v>59</v>
      </c>
      <c r="B73" s="328" t="str">
        <f>IF(RESUMEN!B67="","",RESUMEN!B67)</f>
        <v/>
      </c>
      <c r="C73" s="329" t="str">
        <f>IF(RESUMEN!C67="","",RESUMEN!C67)</f>
        <v/>
      </c>
      <c r="D73" s="328" t="str">
        <f>IF(RESUMEN!D67="","",RESUMEN!D67)</f>
        <v/>
      </c>
      <c r="E73" s="330"/>
      <c r="F73" s="331">
        <f t="shared" si="15"/>
        <v>0</v>
      </c>
      <c r="G73" s="330"/>
      <c r="H73" s="330"/>
      <c r="I73" s="332">
        <f>IF(H73=$R$2,'SS-SMI'!$H$22,IF(H73=$S$2,'SS-SMI'!$I$22,IF(H73=$T$2,'SS-SMI'!$J$22,0)))</f>
        <v>0</v>
      </c>
      <c r="J73" s="332">
        <f t="shared" si="16"/>
        <v>0</v>
      </c>
      <c r="K73" s="332">
        <f t="shared" si="17"/>
        <v>0</v>
      </c>
      <c r="L73" s="333"/>
      <c r="M73" s="333"/>
      <c r="N73" s="333"/>
      <c r="O73" s="332">
        <f t="shared" si="18"/>
        <v>0</v>
      </c>
      <c r="P73" s="332">
        <f t="shared" si="19"/>
        <v>0</v>
      </c>
      <c r="Q73" s="332">
        <f t="shared" si="20"/>
        <v>0</v>
      </c>
      <c r="R73" s="334">
        <f t="shared" si="21"/>
        <v>0</v>
      </c>
      <c r="S73" s="335">
        <v>0</v>
      </c>
      <c r="T73" s="335">
        <v>0</v>
      </c>
      <c r="U73" s="335"/>
      <c r="V73" s="336">
        <f t="shared" si="22"/>
        <v>0</v>
      </c>
      <c r="W73" s="336">
        <f t="shared" si="23"/>
        <v>0</v>
      </c>
      <c r="X73" s="333"/>
      <c r="Y73" s="337">
        <f t="shared" si="24"/>
        <v>0</v>
      </c>
      <c r="Z73" s="338"/>
      <c r="AA73" s="339"/>
      <c r="AB73" s="340"/>
      <c r="AC73" s="339"/>
      <c r="AD73" s="341">
        <f t="shared" si="25"/>
        <v>0</v>
      </c>
    </row>
    <row r="74" spans="1:30" ht="20.149999999999999" customHeight="1" x14ac:dyDescent="0.35">
      <c r="A74" s="327">
        <f t="shared" si="11"/>
        <v>60</v>
      </c>
      <c r="B74" s="328" t="str">
        <f>IF(RESUMEN!B68="","",RESUMEN!B68)</f>
        <v/>
      </c>
      <c r="C74" s="329" t="str">
        <f>IF(RESUMEN!C68="","",RESUMEN!C68)</f>
        <v/>
      </c>
      <c r="D74" s="328" t="str">
        <f>IF(RESUMEN!D68="","",RESUMEN!D68)</f>
        <v/>
      </c>
      <c r="E74" s="330"/>
      <c r="F74" s="331">
        <f t="shared" si="15"/>
        <v>0</v>
      </c>
      <c r="G74" s="330"/>
      <c r="H74" s="330"/>
      <c r="I74" s="332">
        <f>IF(H74=$R$2,'SS-SMI'!$H$22,IF(H74=$S$2,'SS-SMI'!$I$22,IF(H74=$T$2,'SS-SMI'!$J$22,0)))</f>
        <v>0</v>
      </c>
      <c r="J74" s="332">
        <f t="shared" si="16"/>
        <v>0</v>
      </c>
      <c r="K74" s="332">
        <f t="shared" si="17"/>
        <v>0</v>
      </c>
      <c r="L74" s="333"/>
      <c r="M74" s="333"/>
      <c r="N74" s="333"/>
      <c r="O74" s="332">
        <f t="shared" si="18"/>
        <v>0</v>
      </c>
      <c r="P74" s="332">
        <f t="shared" si="19"/>
        <v>0</v>
      </c>
      <c r="Q74" s="332">
        <f t="shared" si="20"/>
        <v>0</v>
      </c>
      <c r="R74" s="334">
        <f t="shared" si="21"/>
        <v>0</v>
      </c>
      <c r="S74" s="335">
        <v>0</v>
      </c>
      <c r="T74" s="335">
        <v>0</v>
      </c>
      <c r="U74" s="335"/>
      <c r="V74" s="336">
        <f t="shared" si="22"/>
        <v>0</v>
      </c>
      <c r="W74" s="336">
        <f t="shared" si="23"/>
        <v>0</v>
      </c>
      <c r="X74" s="333"/>
      <c r="Y74" s="337">
        <f t="shared" si="24"/>
        <v>0</v>
      </c>
      <c r="Z74" s="338"/>
      <c r="AA74" s="339"/>
      <c r="AB74" s="340"/>
      <c r="AC74" s="339"/>
      <c r="AD74" s="341">
        <f t="shared" si="25"/>
        <v>0</v>
      </c>
    </row>
    <row r="75" spans="1:30" ht="20.149999999999999" customHeight="1" x14ac:dyDescent="0.35">
      <c r="A75" s="327">
        <f t="shared" si="11"/>
        <v>61</v>
      </c>
      <c r="B75" s="328" t="str">
        <f>IF(RESUMEN!B69="","",RESUMEN!B69)</f>
        <v/>
      </c>
      <c r="C75" s="329" t="str">
        <f>IF(RESUMEN!C69="","",RESUMEN!C69)</f>
        <v/>
      </c>
      <c r="D75" s="328" t="str">
        <f>IF(RESUMEN!D69="","",RESUMEN!D69)</f>
        <v/>
      </c>
      <c r="E75" s="330"/>
      <c r="F75" s="331">
        <f t="shared" si="15"/>
        <v>0</v>
      </c>
      <c r="G75" s="330"/>
      <c r="H75" s="330"/>
      <c r="I75" s="332">
        <f>IF(H75=$R$2,'SS-SMI'!$H$22,IF(H75=$S$2,'SS-SMI'!$I$22,IF(H75=$T$2,'SS-SMI'!$J$22,0)))</f>
        <v>0</v>
      </c>
      <c r="J75" s="332">
        <f t="shared" si="16"/>
        <v>0</v>
      </c>
      <c r="K75" s="332">
        <f t="shared" si="17"/>
        <v>0</v>
      </c>
      <c r="L75" s="333"/>
      <c r="M75" s="333"/>
      <c r="N75" s="333"/>
      <c r="O75" s="332">
        <f t="shared" si="18"/>
        <v>0</v>
      </c>
      <c r="P75" s="332">
        <f t="shared" si="19"/>
        <v>0</v>
      </c>
      <c r="Q75" s="332">
        <f t="shared" si="20"/>
        <v>0</v>
      </c>
      <c r="R75" s="334">
        <f t="shared" si="21"/>
        <v>0</v>
      </c>
      <c r="S75" s="335">
        <v>0</v>
      </c>
      <c r="T75" s="335">
        <v>0</v>
      </c>
      <c r="U75" s="335"/>
      <c r="V75" s="336">
        <f t="shared" si="22"/>
        <v>0</v>
      </c>
      <c r="W75" s="336">
        <f t="shared" si="23"/>
        <v>0</v>
      </c>
      <c r="X75" s="333"/>
      <c r="Y75" s="337">
        <f t="shared" si="24"/>
        <v>0</v>
      </c>
      <c r="Z75" s="338"/>
      <c r="AA75" s="339"/>
      <c r="AB75" s="340"/>
      <c r="AC75" s="339"/>
      <c r="AD75" s="341">
        <f t="shared" si="25"/>
        <v>0</v>
      </c>
    </row>
    <row r="76" spans="1:30" ht="20.149999999999999" customHeight="1" x14ac:dyDescent="0.35">
      <c r="A76" s="327">
        <f t="shared" si="11"/>
        <v>62</v>
      </c>
      <c r="B76" s="328" t="str">
        <f>IF(RESUMEN!B70="","",RESUMEN!B70)</f>
        <v/>
      </c>
      <c r="C76" s="329" t="str">
        <f>IF(RESUMEN!C70="","",RESUMEN!C70)</f>
        <v/>
      </c>
      <c r="D76" s="328" t="str">
        <f>IF(RESUMEN!D70="","",RESUMEN!D70)</f>
        <v/>
      </c>
      <c r="E76" s="330"/>
      <c r="F76" s="331">
        <f t="shared" si="15"/>
        <v>0</v>
      </c>
      <c r="G76" s="330"/>
      <c r="H76" s="330"/>
      <c r="I76" s="332">
        <f>IF(H76=$R$2,'SS-SMI'!$H$22,IF(H76=$S$2,'SS-SMI'!$I$22,IF(H76=$T$2,'SS-SMI'!$J$22,0)))</f>
        <v>0</v>
      </c>
      <c r="J76" s="332">
        <f t="shared" si="16"/>
        <v>0</v>
      </c>
      <c r="K76" s="332">
        <f t="shared" si="17"/>
        <v>0</v>
      </c>
      <c r="L76" s="333"/>
      <c r="M76" s="333"/>
      <c r="N76" s="333"/>
      <c r="O76" s="332">
        <f t="shared" si="18"/>
        <v>0</v>
      </c>
      <c r="P76" s="332">
        <f t="shared" si="19"/>
        <v>0</v>
      </c>
      <c r="Q76" s="332">
        <f t="shared" si="20"/>
        <v>0</v>
      </c>
      <c r="R76" s="334">
        <f t="shared" si="21"/>
        <v>0</v>
      </c>
      <c r="S76" s="335">
        <v>0</v>
      </c>
      <c r="T76" s="335">
        <v>0</v>
      </c>
      <c r="U76" s="335"/>
      <c r="V76" s="336">
        <f t="shared" si="22"/>
        <v>0</v>
      </c>
      <c r="W76" s="336">
        <f t="shared" si="23"/>
        <v>0</v>
      </c>
      <c r="X76" s="333"/>
      <c r="Y76" s="337">
        <f t="shared" si="24"/>
        <v>0</v>
      </c>
      <c r="Z76" s="338"/>
      <c r="AA76" s="339"/>
      <c r="AB76" s="340"/>
      <c r="AC76" s="339"/>
      <c r="AD76" s="341">
        <f t="shared" si="25"/>
        <v>0</v>
      </c>
    </row>
    <row r="77" spans="1:30" ht="20.149999999999999" customHeight="1" x14ac:dyDescent="0.35">
      <c r="A77" s="327">
        <f t="shared" si="11"/>
        <v>63</v>
      </c>
      <c r="B77" s="328" t="str">
        <f>IF(RESUMEN!B71="","",RESUMEN!B71)</f>
        <v/>
      </c>
      <c r="C77" s="329" t="str">
        <f>IF(RESUMEN!C71="","",RESUMEN!C71)</f>
        <v/>
      </c>
      <c r="D77" s="328" t="str">
        <f>IF(RESUMEN!D71="","",RESUMEN!D71)</f>
        <v/>
      </c>
      <c r="E77" s="330"/>
      <c r="F77" s="331">
        <f t="shared" si="15"/>
        <v>0</v>
      </c>
      <c r="G77" s="330"/>
      <c r="H77" s="330"/>
      <c r="I77" s="332">
        <f>IF(H77=$R$2,'SS-SMI'!$H$22,IF(H77=$S$2,'SS-SMI'!$I$22,IF(H77=$T$2,'SS-SMI'!$J$22,0)))</f>
        <v>0</v>
      </c>
      <c r="J77" s="332">
        <f t="shared" si="16"/>
        <v>0</v>
      </c>
      <c r="K77" s="332">
        <f t="shared" si="17"/>
        <v>0</v>
      </c>
      <c r="L77" s="333"/>
      <c r="M77" s="333"/>
      <c r="N77" s="333"/>
      <c r="O77" s="332">
        <f t="shared" si="18"/>
        <v>0</v>
      </c>
      <c r="P77" s="332">
        <f t="shared" si="19"/>
        <v>0</v>
      </c>
      <c r="Q77" s="332">
        <f t="shared" si="20"/>
        <v>0</v>
      </c>
      <c r="R77" s="334">
        <f t="shared" si="21"/>
        <v>0</v>
      </c>
      <c r="S77" s="335">
        <v>0</v>
      </c>
      <c r="T77" s="335">
        <v>0</v>
      </c>
      <c r="U77" s="335"/>
      <c r="V77" s="336">
        <f t="shared" si="22"/>
        <v>0</v>
      </c>
      <c r="W77" s="336">
        <f t="shared" si="23"/>
        <v>0</v>
      </c>
      <c r="X77" s="333"/>
      <c r="Y77" s="337">
        <f t="shared" si="24"/>
        <v>0</v>
      </c>
      <c r="Z77" s="338"/>
      <c r="AA77" s="339"/>
      <c r="AB77" s="340"/>
      <c r="AC77" s="339"/>
      <c r="AD77" s="341">
        <f t="shared" si="25"/>
        <v>0</v>
      </c>
    </row>
    <row r="78" spans="1:30" ht="20.149999999999999" customHeight="1" x14ac:dyDescent="0.35">
      <c r="A78" s="327">
        <f t="shared" si="11"/>
        <v>64</v>
      </c>
      <c r="B78" s="328" t="str">
        <f>IF(RESUMEN!B72="","",RESUMEN!B72)</f>
        <v/>
      </c>
      <c r="C78" s="329" t="str">
        <f>IF(RESUMEN!C72="","",RESUMEN!C72)</f>
        <v/>
      </c>
      <c r="D78" s="328" t="str">
        <f>IF(RESUMEN!D72="","",RESUMEN!D72)</f>
        <v/>
      </c>
      <c r="E78" s="330"/>
      <c r="F78" s="331">
        <f t="shared" si="15"/>
        <v>0</v>
      </c>
      <c r="G78" s="330"/>
      <c r="H78" s="330"/>
      <c r="I78" s="332">
        <f>IF(H78=$R$2,'SS-SMI'!$H$22,IF(H78=$S$2,'SS-SMI'!$I$22,IF(H78=$T$2,'SS-SMI'!$J$22,0)))</f>
        <v>0</v>
      </c>
      <c r="J78" s="332">
        <f t="shared" si="16"/>
        <v>0</v>
      </c>
      <c r="K78" s="332">
        <f t="shared" si="17"/>
        <v>0</v>
      </c>
      <c r="L78" s="333"/>
      <c r="M78" s="333"/>
      <c r="N78" s="333"/>
      <c r="O78" s="332">
        <f t="shared" si="18"/>
        <v>0</v>
      </c>
      <c r="P78" s="332">
        <f t="shared" si="19"/>
        <v>0</v>
      </c>
      <c r="Q78" s="332">
        <f t="shared" si="20"/>
        <v>0</v>
      </c>
      <c r="R78" s="334">
        <f t="shared" si="21"/>
        <v>0</v>
      </c>
      <c r="S78" s="335">
        <v>0</v>
      </c>
      <c r="T78" s="335">
        <v>0</v>
      </c>
      <c r="U78" s="335"/>
      <c r="V78" s="336">
        <f t="shared" si="22"/>
        <v>0</v>
      </c>
      <c r="W78" s="336">
        <f t="shared" si="23"/>
        <v>0</v>
      </c>
      <c r="X78" s="333"/>
      <c r="Y78" s="337">
        <f t="shared" si="24"/>
        <v>0</v>
      </c>
      <c r="Z78" s="338"/>
      <c r="AA78" s="339"/>
      <c r="AB78" s="340"/>
      <c r="AC78" s="339"/>
      <c r="AD78" s="341">
        <f t="shared" si="25"/>
        <v>0</v>
      </c>
    </row>
    <row r="79" spans="1:30" ht="20.149999999999999" customHeight="1" x14ac:dyDescent="0.35">
      <c r="A79" s="327">
        <f t="shared" si="11"/>
        <v>65</v>
      </c>
      <c r="B79" s="328" t="str">
        <f>IF(RESUMEN!B73="","",RESUMEN!B73)</f>
        <v/>
      </c>
      <c r="C79" s="329" t="str">
        <f>IF(RESUMEN!C73="","",RESUMEN!C73)</f>
        <v/>
      </c>
      <c r="D79" s="328" t="str">
        <f>IF(RESUMEN!D73="","",RESUMEN!D73)</f>
        <v/>
      </c>
      <c r="E79" s="330"/>
      <c r="F79" s="331">
        <f t="shared" si="15"/>
        <v>0</v>
      </c>
      <c r="G79" s="330"/>
      <c r="H79" s="330"/>
      <c r="I79" s="332">
        <f>IF(H79=$R$2,'SS-SMI'!$H$22,IF(H79=$S$2,'SS-SMI'!$I$22,IF(H79=$T$2,'SS-SMI'!$J$22,0)))</f>
        <v>0</v>
      </c>
      <c r="J79" s="332">
        <f t="shared" si="16"/>
        <v>0</v>
      </c>
      <c r="K79" s="332">
        <f t="shared" si="17"/>
        <v>0</v>
      </c>
      <c r="L79" s="333"/>
      <c r="M79" s="333"/>
      <c r="N79" s="333"/>
      <c r="O79" s="332">
        <f t="shared" si="18"/>
        <v>0</v>
      </c>
      <c r="P79" s="332">
        <f t="shared" si="19"/>
        <v>0</v>
      </c>
      <c r="Q79" s="332">
        <f t="shared" si="20"/>
        <v>0</v>
      </c>
      <c r="R79" s="334">
        <f t="shared" si="21"/>
        <v>0</v>
      </c>
      <c r="S79" s="335">
        <v>0</v>
      </c>
      <c r="T79" s="335">
        <v>0</v>
      </c>
      <c r="U79" s="335"/>
      <c r="V79" s="336">
        <f t="shared" si="22"/>
        <v>0</v>
      </c>
      <c r="W79" s="336">
        <f t="shared" si="23"/>
        <v>0</v>
      </c>
      <c r="X79" s="333"/>
      <c r="Y79" s="337">
        <f t="shared" si="24"/>
        <v>0</v>
      </c>
      <c r="Z79" s="338"/>
      <c r="AA79" s="339"/>
      <c r="AB79" s="340"/>
      <c r="AC79" s="339"/>
      <c r="AD79" s="341">
        <f t="shared" si="25"/>
        <v>0</v>
      </c>
    </row>
    <row r="80" spans="1:30" ht="20.149999999999999" customHeight="1" x14ac:dyDescent="0.35">
      <c r="A80" s="327">
        <f t="shared" si="11"/>
        <v>66</v>
      </c>
      <c r="B80" s="328" t="str">
        <f>IF(RESUMEN!B74="","",RESUMEN!B74)</f>
        <v/>
      </c>
      <c r="C80" s="329" t="str">
        <f>IF(RESUMEN!C74="","",RESUMEN!C74)</f>
        <v/>
      </c>
      <c r="D80" s="328" t="str">
        <f>IF(RESUMEN!D74="","",RESUMEN!D74)</f>
        <v/>
      </c>
      <c r="E80" s="330"/>
      <c r="F80" s="331">
        <f t="shared" si="15"/>
        <v>0</v>
      </c>
      <c r="G80" s="330"/>
      <c r="H80" s="330"/>
      <c r="I80" s="332">
        <f>IF(H80=$R$2,'SS-SMI'!$H$22,IF(H80=$S$2,'SS-SMI'!$I$22,IF(H80=$T$2,'SS-SMI'!$J$22,0)))</f>
        <v>0</v>
      </c>
      <c r="J80" s="332">
        <f t="shared" si="16"/>
        <v>0</v>
      </c>
      <c r="K80" s="332">
        <f t="shared" si="17"/>
        <v>0</v>
      </c>
      <c r="L80" s="333"/>
      <c r="M80" s="333"/>
      <c r="N80" s="333"/>
      <c r="O80" s="332">
        <f t="shared" si="18"/>
        <v>0</v>
      </c>
      <c r="P80" s="332">
        <f t="shared" si="19"/>
        <v>0</v>
      </c>
      <c r="Q80" s="332">
        <f t="shared" si="20"/>
        <v>0</v>
      </c>
      <c r="R80" s="334">
        <f t="shared" si="21"/>
        <v>0</v>
      </c>
      <c r="S80" s="335">
        <v>0</v>
      </c>
      <c r="T80" s="335">
        <v>0</v>
      </c>
      <c r="U80" s="335"/>
      <c r="V80" s="336">
        <f t="shared" si="22"/>
        <v>0</v>
      </c>
      <c r="W80" s="336">
        <f t="shared" si="23"/>
        <v>0</v>
      </c>
      <c r="X80" s="333"/>
      <c r="Y80" s="337">
        <f t="shared" si="24"/>
        <v>0</v>
      </c>
      <c r="Z80" s="338"/>
      <c r="AA80" s="339"/>
      <c r="AB80" s="340"/>
      <c r="AC80" s="339"/>
      <c r="AD80" s="341">
        <f t="shared" si="25"/>
        <v>0</v>
      </c>
    </row>
    <row r="81" spans="1:30" ht="20.149999999999999" customHeight="1" x14ac:dyDescent="0.35">
      <c r="A81" s="327">
        <f t="shared" si="11"/>
        <v>67</v>
      </c>
      <c r="B81" s="328" t="str">
        <f>IF(RESUMEN!B75="","",RESUMEN!B75)</f>
        <v/>
      </c>
      <c r="C81" s="329" t="str">
        <f>IF(RESUMEN!C75="","",RESUMEN!C75)</f>
        <v/>
      </c>
      <c r="D81" s="328" t="str">
        <f>IF(RESUMEN!D75="","",RESUMEN!D75)</f>
        <v/>
      </c>
      <c r="E81" s="330"/>
      <c r="F81" s="331">
        <f t="shared" si="15"/>
        <v>0</v>
      </c>
      <c r="G81" s="330"/>
      <c r="H81" s="330"/>
      <c r="I81" s="332">
        <f>IF(H81=$R$2,'SS-SMI'!$H$22,IF(H81=$S$2,'SS-SMI'!$I$22,IF(H81=$T$2,'SS-SMI'!$J$22,0)))</f>
        <v>0</v>
      </c>
      <c r="J81" s="332">
        <f t="shared" si="16"/>
        <v>0</v>
      </c>
      <c r="K81" s="332">
        <f t="shared" si="17"/>
        <v>0</v>
      </c>
      <c r="L81" s="333"/>
      <c r="M81" s="333"/>
      <c r="N81" s="333"/>
      <c r="O81" s="332">
        <f t="shared" si="18"/>
        <v>0</v>
      </c>
      <c r="P81" s="332">
        <f t="shared" si="19"/>
        <v>0</v>
      </c>
      <c r="Q81" s="332">
        <f t="shared" si="20"/>
        <v>0</v>
      </c>
      <c r="R81" s="334">
        <f t="shared" si="21"/>
        <v>0</v>
      </c>
      <c r="S81" s="335">
        <v>0</v>
      </c>
      <c r="T81" s="335">
        <v>0</v>
      </c>
      <c r="U81" s="335"/>
      <c r="V81" s="336">
        <f t="shared" si="22"/>
        <v>0</v>
      </c>
      <c r="W81" s="336">
        <f t="shared" si="23"/>
        <v>0</v>
      </c>
      <c r="X81" s="333"/>
      <c r="Y81" s="337">
        <f t="shared" si="24"/>
        <v>0</v>
      </c>
      <c r="Z81" s="338"/>
      <c r="AA81" s="339"/>
      <c r="AB81" s="340"/>
      <c r="AC81" s="339"/>
      <c r="AD81" s="341">
        <f t="shared" si="25"/>
        <v>0</v>
      </c>
    </row>
    <row r="82" spans="1:30" ht="20.149999999999999" customHeight="1" x14ac:dyDescent="0.35">
      <c r="A82" s="327">
        <f t="shared" si="11"/>
        <v>68</v>
      </c>
      <c r="B82" s="328" t="str">
        <f>IF(RESUMEN!B76="","",RESUMEN!B76)</f>
        <v/>
      </c>
      <c r="C82" s="329" t="str">
        <f>IF(RESUMEN!C76="","",RESUMEN!C76)</f>
        <v/>
      </c>
      <c r="D82" s="328" t="str">
        <f>IF(RESUMEN!D76="","",RESUMEN!D76)</f>
        <v/>
      </c>
      <c r="E82" s="330"/>
      <c r="F82" s="331">
        <f t="shared" si="15"/>
        <v>0</v>
      </c>
      <c r="G82" s="330"/>
      <c r="H82" s="330"/>
      <c r="I82" s="332">
        <f>IF(H82=$R$2,'SS-SMI'!$H$22,IF(H82=$S$2,'SS-SMI'!$I$22,IF(H82=$T$2,'SS-SMI'!$J$22,0)))</f>
        <v>0</v>
      </c>
      <c r="J82" s="332">
        <f t="shared" si="16"/>
        <v>0</v>
      </c>
      <c r="K82" s="332">
        <f t="shared" si="17"/>
        <v>0</v>
      </c>
      <c r="L82" s="333"/>
      <c r="M82" s="333"/>
      <c r="N82" s="333"/>
      <c r="O82" s="332">
        <f t="shared" si="18"/>
        <v>0</v>
      </c>
      <c r="P82" s="332">
        <f t="shared" si="19"/>
        <v>0</v>
      </c>
      <c r="Q82" s="332">
        <f t="shared" si="20"/>
        <v>0</v>
      </c>
      <c r="R82" s="334">
        <f t="shared" si="21"/>
        <v>0</v>
      </c>
      <c r="S82" s="335">
        <v>0</v>
      </c>
      <c r="T82" s="335">
        <v>0</v>
      </c>
      <c r="U82" s="335"/>
      <c r="V82" s="336">
        <f t="shared" si="22"/>
        <v>0</v>
      </c>
      <c r="W82" s="336">
        <f t="shared" si="23"/>
        <v>0</v>
      </c>
      <c r="X82" s="333"/>
      <c r="Y82" s="337">
        <f t="shared" si="24"/>
        <v>0</v>
      </c>
      <c r="Z82" s="338"/>
      <c r="AA82" s="339"/>
      <c r="AB82" s="340"/>
      <c r="AC82" s="339"/>
      <c r="AD82" s="341">
        <f t="shared" si="25"/>
        <v>0</v>
      </c>
    </row>
    <row r="83" spans="1:30" ht="20.149999999999999" customHeight="1" x14ac:dyDescent="0.35">
      <c r="A83" s="327">
        <f t="shared" si="11"/>
        <v>69</v>
      </c>
      <c r="B83" s="328" t="str">
        <f>IF(RESUMEN!B77="","",RESUMEN!B77)</f>
        <v/>
      </c>
      <c r="C83" s="329" t="str">
        <f>IF(RESUMEN!C77="","",RESUMEN!C77)</f>
        <v/>
      </c>
      <c r="D83" s="328" t="str">
        <f>IF(RESUMEN!D77="","",RESUMEN!D77)</f>
        <v/>
      </c>
      <c r="E83" s="330"/>
      <c r="F83" s="331">
        <f t="shared" si="5"/>
        <v>0</v>
      </c>
      <c r="G83" s="330"/>
      <c r="H83" s="330"/>
      <c r="I83" s="332">
        <f>IF(H83=$R$2,'SS-SMI'!$H$22,IF(H83=$S$2,'SS-SMI'!$I$22,IF(H83=$T$2,'SS-SMI'!$J$22,0)))</f>
        <v>0</v>
      </c>
      <c r="J83" s="332">
        <f t="shared" si="6"/>
        <v>0</v>
      </c>
      <c r="K83" s="332">
        <f t="shared" si="0"/>
        <v>0</v>
      </c>
      <c r="L83" s="333"/>
      <c r="M83" s="333"/>
      <c r="N83" s="333"/>
      <c r="O83" s="332">
        <f t="shared" si="12"/>
        <v>0</v>
      </c>
      <c r="P83" s="332">
        <f t="shared" si="13"/>
        <v>0</v>
      </c>
      <c r="Q83" s="332">
        <f t="shared" si="7"/>
        <v>0</v>
      </c>
      <c r="R83" s="334">
        <f t="shared" si="8"/>
        <v>0</v>
      </c>
      <c r="S83" s="335">
        <v>0</v>
      </c>
      <c r="T83" s="335">
        <v>0</v>
      </c>
      <c r="U83" s="335"/>
      <c r="V83" s="336">
        <f t="shared" si="3"/>
        <v>0</v>
      </c>
      <c r="W83" s="336">
        <f t="shared" si="9"/>
        <v>0</v>
      </c>
      <c r="X83" s="333"/>
      <c r="Y83" s="337">
        <f t="shared" si="10"/>
        <v>0</v>
      </c>
      <c r="Z83" s="338"/>
      <c r="AA83" s="339"/>
      <c r="AB83" s="340"/>
      <c r="AC83" s="339"/>
      <c r="AD83" s="341">
        <f t="shared" si="14"/>
        <v>0</v>
      </c>
    </row>
    <row r="84" spans="1:30" ht="20.149999999999999" customHeight="1" x14ac:dyDescent="0.35">
      <c r="A84" s="56"/>
      <c r="B84" s="318"/>
      <c r="C84" s="318"/>
      <c r="D84" s="318"/>
      <c r="E84" s="318"/>
      <c r="F84" s="318"/>
      <c r="G84" s="318"/>
      <c r="H84" s="318"/>
      <c r="I84" s="318"/>
      <c r="J84" s="318"/>
      <c r="K84" s="318"/>
      <c r="L84" s="319">
        <f>SUM(L15:L83)</f>
        <v>0</v>
      </c>
      <c r="M84" s="318"/>
      <c r="N84" s="318"/>
      <c r="O84" s="319">
        <f t="shared" ref="O84:Z84" si="26">SUM(O15:O83)</f>
        <v>0</v>
      </c>
      <c r="P84" s="319">
        <f t="shared" si="26"/>
        <v>0</v>
      </c>
      <c r="Q84" s="319">
        <f t="shared" si="26"/>
        <v>0</v>
      </c>
      <c r="R84" s="319">
        <f t="shared" si="26"/>
        <v>0</v>
      </c>
      <c r="S84" s="319">
        <f t="shared" si="26"/>
        <v>0</v>
      </c>
      <c r="T84" s="319">
        <f t="shared" si="26"/>
        <v>0</v>
      </c>
      <c r="U84" s="319">
        <f t="shared" si="26"/>
        <v>0</v>
      </c>
      <c r="V84" s="320">
        <f t="shared" si="26"/>
        <v>0</v>
      </c>
      <c r="W84" s="320">
        <f t="shared" si="26"/>
        <v>0</v>
      </c>
      <c r="X84" s="319">
        <f t="shared" si="26"/>
        <v>0</v>
      </c>
      <c r="Y84" s="320">
        <f t="shared" si="26"/>
        <v>0</v>
      </c>
      <c r="Z84" s="321">
        <f t="shared" si="26"/>
        <v>0</v>
      </c>
      <c r="AA84" s="322"/>
      <c r="AB84" s="322"/>
      <c r="AC84" s="322"/>
      <c r="AD84" s="323">
        <f>SUM(AD15:AD83)</f>
        <v>0</v>
      </c>
    </row>
    <row r="85" spans="1:30" x14ac:dyDescent="0.35">
      <c r="C85" s="108"/>
      <c r="D85" s="108"/>
      <c r="E85" s="108"/>
      <c r="F85" s="108"/>
      <c r="G85" s="108"/>
      <c r="H85" s="108"/>
      <c r="I85" s="108"/>
      <c r="J85" s="108"/>
      <c r="K85" s="108"/>
      <c r="L85" s="108"/>
      <c r="M85" s="108"/>
      <c r="N85" s="108"/>
      <c r="O85" s="108"/>
      <c r="P85" s="108"/>
      <c r="Q85" s="108"/>
      <c r="R85" s="108"/>
      <c r="S85" s="108"/>
      <c r="T85" s="108"/>
      <c r="U85" s="108"/>
      <c r="V85" s="108"/>
    </row>
    <row r="86" spans="1:30" x14ac:dyDescent="0.35">
      <c r="C86" s="108"/>
      <c r="D86" s="108"/>
      <c r="E86" s="108"/>
      <c r="F86" s="108"/>
      <c r="G86" s="108"/>
      <c r="H86" s="108"/>
      <c r="I86" s="108"/>
      <c r="J86" s="108"/>
      <c r="K86" s="108"/>
      <c r="L86" s="108"/>
      <c r="M86" s="108"/>
      <c r="N86" s="108"/>
      <c r="O86" s="108"/>
      <c r="P86" s="108"/>
      <c r="Q86" s="108"/>
      <c r="R86" s="108"/>
      <c r="S86" s="108"/>
      <c r="T86" s="108"/>
      <c r="U86" s="108"/>
      <c r="V86" s="108"/>
    </row>
    <row r="87" spans="1:30" x14ac:dyDescent="0.35">
      <c r="C87" s="108"/>
      <c r="D87" s="108"/>
      <c r="E87" s="108"/>
      <c r="F87" s="108"/>
      <c r="G87" s="108"/>
      <c r="H87" s="108"/>
      <c r="I87" s="108"/>
      <c r="J87" s="108"/>
      <c r="K87" s="108"/>
      <c r="L87" s="108"/>
      <c r="M87" s="108"/>
      <c r="N87" s="108"/>
      <c r="O87" s="108"/>
      <c r="P87" s="108"/>
      <c r="Q87" s="108"/>
      <c r="R87" s="108"/>
      <c r="S87" s="108"/>
      <c r="T87" s="108"/>
      <c r="U87" s="108"/>
      <c r="V87" s="108"/>
    </row>
    <row r="88" spans="1:30" x14ac:dyDescent="0.35">
      <c r="C88" s="108"/>
      <c r="D88" s="108"/>
      <c r="E88" s="108"/>
      <c r="F88" s="108"/>
      <c r="G88" s="108"/>
      <c r="H88" s="108"/>
      <c r="I88" s="108"/>
      <c r="J88" s="108"/>
      <c r="K88" s="108"/>
      <c r="L88" s="108"/>
      <c r="M88" s="108"/>
      <c r="N88" s="108"/>
      <c r="O88" s="108"/>
      <c r="P88" s="108"/>
      <c r="Q88" s="108"/>
      <c r="R88" s="108"/>
      <c r="S88" s="108"/>
      <c r="T88" s="108"/>
      <c r="U88" s="108"/>
      <c r="V88" s="108"/>
    </row>
    <row r="89" spans="1:30" x14ac:dyDescent="0.35">
      <c r="C89" s="108"/>
      <c r="D89" s="108"/>
      <c r="E89" s="108"/>
      <c r="F89" s="108"/>
      <c r="G89" s="108"/>
      <c r="H89" s="108"/>
      <c r="I89" s="108"/>
      <c r="J89" s="108"/>
      <c r="K89" s="108"/>
      <c r="L89" s="108"/>
      <c r="M89" s="108"/>
      <c r="N89" s="108"/>
      <c r="O89" s="108"/>
      <c r="P89" s="108"/>
      <c r="Q89" s="108"/>
      <c r="R89" s="108"/>
      <c r="S89" s="108"/>
      <c r="T89" s="108"/>
      <c r="U89" s="108"/>
      <c r="V89" s="108"/>
    </row>
    <row r="90" spans="1:30" x14ac:dyDescent="0.35">
      <c r="C90" s="108"/>
      <c r="D90" s="108"/>
      <c r="E90" s="108"/>
      <c r="F90" s="108"/>
      <c r="G90" s="108"/>
      <c r="H90" s="108"/>
      <c r="I90" s="108"/>
      <c r="J90" s="108"/>
      <c r="K90" s="108"/>
      <c r="L90" s="108"/>
      <c r="M90" s="108"/>
      <c r="N90" s="108"/>
      <c r="O90" s="108"/>
      <c r="P90" s="108"/>
      <c r="Q90" s="108"/>
      <c r="R90" s="108"/>
      <c r="S90" s="108"/>
      <c r="T90" s="108"/>
      <c r="U90" s="108"/>
      <c r="V90" s="108"/>
    </row>
    <row r="91" spans="1:30" x14ac:dyDescent="0.35">
      <c r="C91" s="108"/>
      <c r="D91" s="108"/>
      <c r="E91" s="108"/>
      <c r="F91" s="108"/>
      <c r="G91" s="108"/>
      <c r="H91" s="108"/>
      <c r="I91" s="108"/>
      <c r="J91" s="108"/>
      <c r="K91" s="108"/>
      <c r="L91" s="108"/>
      <c r="M91" s="108"/>
      <c r="N91" s="108"/>
      <c r="O91" s="108"/>
      <c r="P91" s="108"/>
      <c r="Q91" s="108"/>
      <c r="R91" s="108"/>
      <c r="S91" s="108"/>
      <c r="T91" s="108"/>
      <c r="U91" s="108"/>
      <c r="V91" s="108"/>
    </row>
    <row r="92" spans="1:30" x14ac:dyDescent="0.35">
      <c r="C92" s="108"/>
      <c r="D92" s="108"/>
      <c r="E92" s="108"/>
      <c r="F92" s="108"/>
      <c r="G92" s="108"/>
      <c r="H92" s="108"/>
      <c r="I92" s="108"/>
      <c r="J92" s="108"/>
      <c r="K92" s="108"/>
      <c r="L92" s="108"/>
      <c r="M92" s="108"/>
      <c r="N92" s="108"/>
      <c r="O92" s="108"/>
      <c r="P92" s="108"/>
      <c r="Q92" s="108"/>
      <c r="R92" s="108"/>
      <c r="S92" s="108"/>
      <c r="T92" s="108"/>
      <c r="U92" s="108"/>
      <c r="V92" s="108"/>
    </row>
    <row r="93" spans="1:30" x14ac:dyDescent="0.35">
      <c r="C93" s="108"/>
      <c r="D93" s="108"/>
      <c r="E93" s="108"/>
      <c r="F93" s="108"/>
      <c r="G93" s="108"/>
      <c r="H93" s="108"/>
      <c r="I93" s="108"/>
      <c r="J93" s="108"/>
      <c r="K93" s="108"/>
      <c r="L93" s="108"/>
      <c r="M93" s="108"/>
      <c r="N93" s="108"/>
      <c r="O93" s="108"/>
      <c r="P93" s="108"/>
      <c r="Q93" s="108"/>
      <c r="R93" s="108"/>
      <c r="S93" s="108"/>
      <c r="T93" s="108"/>
      <c r="U93" s="108"/>
      <c r="V93" s="108"/>
    </row>
    <row r="94" spans="1:30" x14ac:dyDescent="0.35">
      <c r="C94" s="108"/>
      <c r="D94" s="108"/>
      <c r="E94" s="108"/>
      <c r="F94" s="108"/>
      <c r="G94" s="108"/>
      <c r="H94" s="108"/>
      <c r="I94" s="108"/>
      <c r="J94" s="108"/>
      <c r="K94" s="108"/>
      <c r="L94" s="108"/>
      <c r="M94" s="108"/>
      <c r="N94" s="108"/>
      <c r="O94" s="108"/>
      <c r="P94" s="108"/>
      <c r="Q94" s="108"/>
      <c r="R94" s="108"/>
      <c r="S94" s="108"/>
      <c r="T94" s="108"/>
      <c r="U94" s="108"/>
      <c r="V94" s="108"/>
    </row>
    <row r="95" spans="1:30" x14ac:dyDescent="0.35">
      <c r="C95" s="108"/>
      <c r="D95" s="108"/>
      <c r="E95" s="108"/>
      <c r="F95" s="108"/>
      <c r="G95" s="108"/>
      <c r="H95" s="108"/>
      <c r="I95" s="108"/>
      <c r="J95" s="108"/>
      <c r="K95" s="108"/>
      <c r="L95" s="108"/>
      <c r="M95" s="108"/>
      <c r="N95" s="108"/>
      <c r="O95" s="108"/>
      <c r="P95" s="108"/>
      <c r="Q95" s="108"/>
      <c r="R95" s="108"/>
      <c r="S95" s="108"/>
      <c r="T95" s="108"/>
      <c r="U95" s="108"/>
      <c r="V95" s="108"/>
    </row>
    <row r="96" spans="1:30" x14ac:dyDescent="0.35">
      <c r="C96" s="108"/>
      <c r="D96" s="108"/>
      <c r="E96" s="108"/>
      <c r="F96" s="108"/>
      <c r="G96" s="108"/>
      <c r="H96" s="108"/>
      <c r="I96" s="108"/>
      <c r="J96" s="108"/>
      <c r="K96" s="108"/>
      <c r="L96" s="108"/>
      <c r="M96" s="108"/>
      <c r="N96" s="108"/>
      <c r="O96" s="108"/>
      <c r="P96" s="108"/>
      <c r="Q96" s="108"/>
      <c r="R96" s="108"/>
      <c r="S96" s="108"/>
      <c r="T96" s="108"/>
      <c r="U96" s="108"/>
      <c r="V96" s="108"/>
    </row>
    <row r="97" spans="3:22" x14ac:dyDescent="0.35">
      <c r="C97" s="108"/>
      <c r="D97" s="108"/>
      <c r="E97" s="108"/>
      <c r="F97" s="108"/>
      <c r="G97" s="108"/>
      <c r="H97" s="108"/>
      <c r="I97" s="108"/>
      <c r="J97" s="108"/>
      <c r="K97" s="108"/>
      <c r="L97" s="108"/>
      <c r="M97" s="108"/>
      <c r="N97" s="108"/>
      <c r="O97" s="108"/>
      <c r="P97" s="108"/>
      <c r="Q97" s="108"/>
      <c r="R97" s="108"/>
      <c r="S97" s="108"/>
      <c r="T97" s="108"/>
      <c r="U97" s="108"/>
      <c r="V97" s="108"/>
    </row>
    <row r="98" spans="3:22" x14ac:dyDescent="0.35">
      <c r="C98" s="108"/>
      <c r="D98" s="108"/>
      <c r="E98" s="108"/>
      <c r="F98" s="108"/>
      <c r="G98" s="108"/>
      <c r="H98" s="108"/>
      <c r="I98" s="108"/>
      <c r="J98" s="108"/>
      <c r="K98" s="108"/>
      <c r="L98" s="108"/>
      <c r="M98" s="108"/>
      <c r="N98" s="108"/>
      <c r="O98" s="108"/>
      <c r="P98" s="108"/>
      <c r="Q98" s="108"/>
      <c r="R98" s="108"/>
      <c r="S98" s="108"/>
      <c r="T98" s="108"/>
      <c r="U98" s="108"/>
      <c r="V98" s="108"/>
    </row>
    <row r="99" spans="3:22" x14ac:dyDescent="0.35">
      <c r="C99" s="108"/>
      <c r="D99" s="108"/>
      <c r="E99" s="108"/>
      <c r="F99" s="108"/>
      <c r="G99" s="108"/>
      <c r="H99" s="108"/>
      <c r="I99" s="108"/>
      <c r="J99" s="108"/>
      <c r="K99" s="108"/>
      <c r="L99" s="108"/>
      <c r="M99" s="108"/>
      <c r="N99" s="108"/>
      <c r="O99" s="108"/>
      <c r="P99" s="108"/>
      <c r="Q99" s="108"/>
      <c r="R99" s="108"/>
      <c r="S99" s="108"/>
      <c r="T99" s="108"/>
      <c r="U99" s="108"/>
      <c r="V99" s="108"/>
    </row>
    <row r="100" spans="3:22" x14ac:dyDescent="0.35">
      <c r="C100" s="108"/>
      <c r="D100" s="108"/>
      <c r="E100" s="108"/>
      <c r="F100" s="108"/>
      <c r="G100" s="108"/>
      <c r="H100" s="108"/>
      <c r="I100" s="108"/>
      <c r="J100" s="108"/>
      <c r="K100" s="108"/>
      <c r="L100" s="108"/>
      <c r="M100" s="108"/>
      <c r="N100" s="108"/>
      <c r="O100" s="108"/>
      <c r="P100" s="108"/>
      <c r="Q100" s="108"/>
      <c r="R100" s="108"/>
      <c r="S100" s="108"/>
      <c r="T100" s="108"/>
      <c r="U100" s="108"/>
      <c r="V100" s="108"/>
    </row>
    <row r="101" spans="3:22" x14ac:dyDescent="0.35">
      <c r="C101" s="108"/>
      <c r="D101" s="108"/>
      <c r="E101" s="108"/>
      <c r="F101" s="108"/>
      <c r="G101" s="108"/>
      <c r="H101" s="108"/>
      <c r="I101" s="108"/>
      <c r="J101" s="108"/>
      <c r="K101" s="108"/>
      <c r="L101" s="108"/>
      <c r="M101" s="108"/>
      <c r="N101" s="108"/>
      <c r="O101" s="108"/>
      <c r="P101" s="108"/>
      <c r="Q101" s="108"/>
      <c r="R101" s="108"/>
      <c r="S101" s="108"/>
      <c r="T101" s="108"/>
      <c r="U101" s="108"/>
      <c r="V101" s="108"/>
    </row>
    <row r="102" spans="3:22" x14ac:dyDescent="0.35">
      <c r="C102" s="108"/>
      <c r="D102" s="108"/>
      <c r="E102" s="108"/>
      <c r="F102" s="108"/>
      <c r="G102" s="108"/>
      <c r="H102" s="108"/>
      <c r="I102" s="108"/>
      <c r="J102" s="108"/>
      <c r="K102" s="108"/>
      <c r="L102" s="108"/>
      <c r="M102" s="108"/>
      <c r="N102" s="108"/>
      <c r="O102" s="108"/>
      <c r="P102" s="108"/>
      <c r="Q102" s="108"/>
      <c r="R102" s="108"/>
      <c r="S102" s="108"/>
      <c r="T102" s="108"/>
      <c r="U102" s="108"/>
      <c r="V102" s="108"/>
    </row>
    <row r="103" spans="3:22" x14ac:dyDescent="0.35">
      <c r="I103" s="108"/>
      <c r="J103" s="108"/>
      <c r="K103" s="108"/>
      <c r="L103" s="108"/>
      <c r="M103" s="108"/>
      <c r="N103" s="108"/>
      <c r="O103" s="108"/>
      <c r="P103" s="108"/>
      <c r="Q103" s="108"/>
      <c r="R103" s="108"/>
      <c r="S103" s="108"/>
      <c r="T103" s="108"/>
      <c r="U103" s="108"/>
      <c r="V103" s="108"/>
    </row>
    <row r="104" spans="3:22" x14ac:dyDescent="0.35">
      <c r="I104" s="108"/>
      <c r="J104" s="108"/>
      <c r="K104" s="108"/>
      <c r="L104" s="108"/>
      <c r="M104" s="108"/>
      <c r="N104" s="108"/>
      <c r="O104" s="108"/>
      <c r="P104" s="108"/>
      <c r="Q104" s="108"/>
      <c r="R104" s="108"/>
      <c r="S104" s="108"/>
      <c r="T104" s="108"/>
      <c r="U104" s="108"/>
      <c r="V104" s="108"/>
    </row>
    <row r="105" spans="3:22" x14ac:dyDescent="0.35">
      <c r="I105" s="108"/>
      <c r="J105" s="108"/>
      <c r="K105" s="108"/>
      <c r="L105" s="108"/>
      <c r="M105" s="108"/>
      <c r="N105" s="108"/>
      <c r="O105" s="108"/>
      <c r="P105" s="108"/>
      <c r="Q105" s="108"/>
      <c r="R105" s="108"/>
      <c r="S105" s="108"/>
      <c r="T105" s="108"/>
      <c r="U105" s="108"/>
      <c r="V105" s="108"/>
    </row>
    <row r="106" spans="3:22" x14ac:dyDescent="0.35">
      <c r="I106" s="108"/>
      <c r="J106" s="108"/>
      <c r="K106" s="108"/>
      <c r="L106" s="108"/>
      <c r="M106" s="108"/>
      <c r="N106" s="108"/>
      <c r="O106" s="108"/>
      <c r="P106" s="108"/>
      <c r="Q106" s="108"/>
      <c r="R106" s="108"/>
      <c r="S106" s="108"/>
      <c r="T106" s="108"/>
      <c r="U106" s="108"/>
      <c r="V106" s="108"/>
    </row>
  </sheetData>
  <sheetProtection algorithmName="SHA-512" hashValue="cet+2HXuTemA87UB7zhWw2VlQYj/wWZxjfvWaRp/Xxm1iWgw/jFBf9JfOLpBzaTugKl26ONMxmUJdS1flUjA2Q==" saltValue="I08Ff66lQ5UON7ELX9l3tQ==" spinCount="100000" sheet="1" objects="1" scenarios="1"/>
  <mergeCells count="30">
    <mergeCell ref="U6:Y6"/>
    <mergeCell ref="B7:E7"/>
    <mergeCell ref="F7:G7"/>
    <mergeCell ref="O7:Q8"/>
    <mergeCell ref="U7:Y7"/>
    <mergeCell ref="W13:Y13"/>
    <mergeCell ref="Z7:AA7"/>
    <mergeCell ref="B8:E8"/>
    <mergeCell ref="O10:Q10"/>
    <mergeCell ref="O11:Q11"/>
    <mergeCell ref="P12:Q12"/>
    <mergeCell ref="F13:G13"/>
    <mergeCell ref="I13:K13"/>
    <mergeCell ref="O9:Q9"/>
    <mergeCell ref="R1:S1"/>
    <mergeCell ref="P2:Q2"/>
    <mergeCell ref="A2:A13"/>
    <mergeCell ref="E2:F2"/>
    <mergeCell ref="G2:H4"/>
    <mergeCell ref="I2:N4"/>
    <mergeCell ref="O1:Q1"/>
    <mergeCell ref="C6:E6"/>
    <mergeCell ref="F6:G6"/>
    <mergeCell ref="C3:D3"/>
    <mergeCell ref="D4:F5"/>
    <mergeCell ref="O3:Q3"/>
    <mergeCell ref="O4:Q4"/>
    <mergeCell ref="O5:Q5"/>
    <mergeCell ref="O6:Q6"/>
    <mergeCell ref="B2:D2"/>
  </mergeCells>
  <phoneticPr fontId="30" type="noConversion"/>
  <conditionalFormatting sqref="F3">
    <cfRule type="cellIs" dxfId="2" priority="1" stopIfTrue="1" operator="equal">
      <formula>"x"</formula>
    </cfRule>
  </conditionalFormatting>
  <conditionalFormatting sqref="H13:I13 L13">
    <cfRule type="expression" dxfId="1" priority="2" stopIfTrue="1">
      <formula>NOT(ISERROR(SEARCH("OJO",H13)))</formula>
    </cfRule>
  </conditionalFormatting>
  <dataValidations xWindow="59065" yWindow="46683" count="2">
    <dataValidation type="list" allowBlank="1" showErrorMessage="1" sqref="H15:H83">
      <formula1>$R$2:$T$2</formula1>
      <formula2>0</formula2>
    </dataValidation>
    <dataValidation type="list" allowBlank="1" showErrorMessage="1" sqref="AA15:AA83">
      <formula1>$AG$14:$AG$17</formula1>
      <formula2>0</formula2>
    </dataValidation>
  </dataValidations>
  <printOptions horizontalCentered="1" verticalCentered="1"/>
  <pageMargins left="0.31527777777777777" right="0.31527777777777777" top="0.74861111111111112" bottom="0.74861111111111112" header="0.31527777777777777" footer="0.31527777777777777"/>
  <pageSetup paperSize="9" firstPageNumber="0" orientation="landscape" horizontalDpi="300" verticalDpi="300" r:id="rId1"/>
  <headerFooter alignWithMargins="0">
    <oddHeader>&amp;C&amp;A</oddHeader>
    <oddFooter>&amp;R&amp;F</oddFoot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26"/>
  </sheetPr>
  <dimension ref="A1:AG37"/>
  <sheetViews>
    <sheetView topLeftCell="U1" zoomScale="85" zoomScaleNormal="85" workbookViewId="0">
      <selection activeCell="AG1" sqref="AG1"/>
    </sheetView>
  </sheetViews>
  <sheetFormatPr baseColWidth="10" defaultColWidth="11.453125" defaultRowHeight="12" x14ac:dyDescent="0.3"/>
  <cols>
    <col min="1" max="1" width="10.1796875" style="171" bestFit="1" customWidth="1"/>
    <col min="2" max="2" width="67" style="171" customWidth="1"/>
    <col min="3" max="3" width="44.1796875" style="171" customWidth="1"/>
    <col min="4" max="5" width="7.81640625" style="171" customWidth="1"/>
    <col min="6" max="6" width="6.81640625" style="171" customWidth="1"/>
    <col min="7" max="7" width="14.26953125" style="171" customWidth="1"/>
    <col min="8" max="8" width="11.453125" style="171"/>
    <col min="9" max="9" width="17.81640625" style="171" customWidth="1"/>
    <col min="10" max="10" width="12.81640625" style="171" customWidth="1"/>
    <col min="11" max="11" width="12.1796875" style="171" customWidth="1"/>
    <col min="12" max="13" width="11.453125" style="171"/>
    <col min="14" max="14" width="14.26953125" style="171" bestFit="1" customWidth="1"/>
    <col min="15" max="15" width="15.81640625" style="171" customWidth="1"/>
    <col min="16" max="16" width="10.453125" style="171" customWidth="1"/>
    <col min="17" max="17" width="15.1796875" style="171" customWidth="1"/>
    <col min="18" max="18" width="11.453125" style="171"/>
    <col min="19" max="19" width="16" style="171" customWidth="1"/>
    <col min="20" max="20" width="15.453125" style="171" customWidth="1"/>
    <col min="21" max="21" width="14.54296875" style="171" customWidth="1"/>
    <col min="22" max="22" width="11.7265625" style="171" customWidth="1"/>
    <col min="23" max="23" width="14.1796875" style="171" customWidth="1"/>
    <col min="24" max="24" width="17.26953125" style="171" customWidth="1"/>
    <col min="25" max="25" width="15.7265625" style="171" customWidth="1"/>
    <col min="26" max="26" width="11.453125" style="171"/>
    <col min="27" max="27" width="152.453125" style="181" customWidth="1"/>
    <col min="28" max="28" width="15.453125" style="171" customWidth="1"/>
    <col min="29" max="16384" width="11.453125" style="171"/>
  </cols>
  <sheetData>
    <row r="1" spans="1:33" ht="15" customHeight="1" x14ac:dyDescent="0.3">
      <c r="A1" s="195"/>
      <c r="B1" s="195"/>
      <c r="C1" s="433" t="s">
        <v>8</v>
      </c>
      <c r="D1" s="433"/>
      <c r="E1" s="433"/>
      <c r="F1" s="433"/>
      <c r="G1" s="433"/>
      <c r="H1" s="433"/>
      <c r="I1" s="433"/>
      <c r="J1" s="438" t="str">
        <f>RESUMEN!D2</f>
        <v/>
      </c>
      <c r="K1" s="438"/>
      <c r="L1" s="58"/>
      <c r="M1" s="58"/>
      <c r="N1" s="58"/>
      <c r="O1" s="58"/>
      <c r="P1" s="306"/>
      <c r="Q1" s="306"/>
      <c r="R1" s="307"/>
      <c r="S1" s="307"/>
      <c r="T1" s="307"/>
      <c r="U1" s="307"/>
      <c r="V1" s="307"/>
      <c r="W1" s="307"/>
      <c r="X1" s="307"/>
      <c r="Y1" s="306"/>
      <c r="Z1" s="306"/>
      <c r="AA1" s="308"/>
      <c r="AB1" s="306"/>
    </row>
    <row r="2" spans="1:33" x14ac:dyDescent="0.3">
      <c r="A2" s="195"/>
      <c r="B2" s="195"/>
      <c r="C2" s="229"/>
      <c r="D2" s="229"/>
      <c r="E2" s="229"/>
      <c r="F2" s="229"/>
      <c r="G2" s="229"/>
      <c r="H2" s="229"/>
      <c r="I2" s="229"/>
      <c r="J2" s="196"/>
      <c r="K2" s="58"/>
      <c r="L2" s="58"/>
      <c r="M2" s="58"/>
      <c r="N2" s="58"/>
      <c r="O2" s="58"/>
      <c r="P2" s="306"/>
      <c r="Q2" s="306"/>
      <c r="R2" s="307"/>
      <c r="S2" s="307"/>
      <c r="T2" s="307"/>
      <c r="U2" s="307"/>
      <c r="V2" s="307"/>
      <c r="W2" s="307"/>
      <c r="X2" s="307"/>
      <c r="Y2" s="306"/>
      <c r="Z2" s="306"/>
      <c r="AA2" s="308"/>
      <c r="AB2" s="306"/>
    </row>
    <row r="3" spans="1:33" ht="15" customHeight="1" x14ac:dyDescent="0.3">
      <c r="A3" s="309"/>
      <c r="B3" s="434" t="s">
        <v>60</v>
      </c>
      <c r="C3" s="434"/>
      <c r="D3" s="434"/>
      <c r="E3" s="434"/>
      <c r="F3" s="434"/>
      <c r="G3" s="434"/>
      <c r="H3" s="197" t="str">
        <f>RESUMEN!D4</f>
        <v/>
      </c>
      <c r="I3" s="58"/>
      <c r="J3" s="58"/>
      <c r="K3" s="58"/>
      <c r="L3" s="58"/>
      <c r="M3" s="58"/>
      <c r="N3" s="58"/>
      <c r="O3" s="58"/>
      <c r="P3" s="306"/>
      <c r="Q3" s="306"/>
      <c r="R3" s="58"/>
      <c r="S3" s="306"/>
      <c r="T3" s="307"/>
      <c r="U3" s="307"/>
      <c r="V3" s="307"/>
      <c r="W3" s="307"/>
      <c r="X3" s="307"/>
      <c r="Y3" s="307"/>
      <c r="Z3" s="307"/>
      <c r="AA3" s="308"/>
      <c r="AB3" s="307"/>
    </row>
    <row r="4" spans="1:33" ht="22.5" customHeight="1" x14ac:dyDescent="0.3">
      <c r="A4" s="195"/>
      <c r="B4" s="434" t="s">
        <v>61</v>
      </c>
      <c r="C4" s="434"/>
      <c r="D4" s="434"/>
      <c r="E4" s="434"/>
      <c r="F4" s="434"/>
      <c r="G4" s="434"/>
      <c r="H4" s="197" t="str">
        <f>RESUMEN!D5</f>
        <v/>
      </c>
      <c r="I4" s="58"/>
      <c r="J4" s="58"/>
      <c r="K4" s="58"/>
      <c r="L4" s="58"/>
      <c r="M4" s="58"/>
      <c r="N4" s="58"/>
      <c r="O4" s="58"/>
      <c r="P4" s="306"/>
      <c r="Q4" s="306"/>
      <c r="R4" s="58"/>
      <c r="S4" s="306"/>
      <c r="T4" s="307"/>
      <c r="U4" s="307"/>
      <c r="V4" s="307"/>
      <c r="W4" s="307"/>
      <c r="X4" s="307"/>
      <c r="Y4" s="307"/>
      <c r="Z4" s="307"/>
      <c r="AA4" s="308"/>
      <c r="AB4" s="307"/>
    </row>
    <row r="5" spans="1:33" ht="67.5" customHeight="1" x14ac:dyDescent="0.3">
      <c r="A5" s="436" t="s">
        <v>41</v>
      </c>
      <c r="B5" s="435" t="s">
        <v>98</v>
      </c>
      <c r="C5" s="435" t="s">
        <v>99</v>
      </c>
      <c r="D5" s="435" t="s">
        <v>65</v>
      </c>
      <c r="E5" s="435"/>
      <c r="F5" s="437" t="s">
        <v>13</v>
      </c>
      <c r="G5" s="435" t="s">
        <v>100</v>
      </c>
      <c r="H5" s="435" t="s">
        <v>101</v>
      </c>
      <c r="I5" s="435" t="s">
        <v>102</v>
      </c>
      <c r="J5" s="435" t="s">
        <v>103</v>
      </c>
      <c r="K5" s="435" t="s">
        <v>104</v>
      </c>
      <c r="L5" s="435" t="s">
        <v>105</v>
      </c>
      <c r="M5" s="435" t="s">
        <v>106</v>
      </c>
      <c r="N5" s="435" t="s">
        <v>107</v>
      </c>
      <c r="O5" s="435" t="s">
        <v>108</v>
      </c>
      <c r="P5" s="435" t="s">
        <v>109</v>
      </c>
      <c r="Q5" s="435" t="s">
        <v>110</v>
      </c>
      <c r="R5" s="435" t="s">
        <v>84</v>
      </c>
      <c r="S5" s="435" t="s">
        <v>85</v>
      </c>
      <c r="T5" s="435" t="s">
        <v>111</v>
      </c>
      <c r="U5" s="435" t="s">
        <v>112</v>
      </c>
      <c r="V5" s="435" t="s">
        <v>113</v>
      </c>
      <c r="W5" s="435" t="s">
        <v>114</v>
      </c>
      <c r="X5" s="435" t="s">
        <v>91</v>
      </c>
      <c r="Y5" s="435" t="s">
        <v>92</v>
      </c>
      <c r="Z5" s="435" t="s">
        <v>93</v>
      </c>
      <c r="AA5" s="435" t="s">
        <v>94</v>
      </c>
      <c r="AB5" s="435" t="s">
        <v>45</v>
      </c>
    </row>
    <row r="6" spans="1:33" x14ac:dyDescent="0.3">
      <c r="A6" s="436"/>
      <c r="B6" s="435"/>
      <c r="C6" s="435"/>
      <c r="D6" s="310" t="s">
        <v>115</v>
      </c>
      <c r="E6" s="310" t="s">
        <v>116</v>
      </c>
      <c r="F6" s="437"/>
      <c r="G6" s="435"/>
      <c r="H6" s="435"/>
      <c r="I6" s="435"/>
      <c r="J6" s="435"/>
      <c r="K6" s="435"/>
      <c r="L6" s="435"/>
      <c r="M6" s="435"/>
      <c r="N6" s="435"/>
      <c r="O6" s="435"/>
      <c r="P6" s="435"/>
      <c r="Q6" s="435"/>
      <c r="R6" s="435"/>
      <c r="S6" s="435"/>
      <c r="T6" s="435"/>
      <c r="U6" s="435"/>
      <c r="V6" s="435"/>
      <c r="W6" s="435"/>
      <c r="X6" s="435"/>
      <c r="Y6" s="435"/>
      <c r="Z6" s="435"/>
      <c r="AA6" s="435"/>
      <c r="AB6" s="435"/>
      <c r="AG6" s="172" t="s">
        <v>95</v>
      </c>
    </row>
    <row r="7" spans="1:33" ht="20.149999999999999" customHeight="1" x14ac:dyDescent="0.3">
      <c r="A7" s="285" t="str">
        <f>IF(RESUMEN!H9="","",RESUMEN!H9)</f>
        <v/>
      </c>
      <c r="B7" s="286" t="str">
        <f>IF(RESUMEN!I9="","",RESUMEN!I9)</f>
        <v/>
      </c>
      <c r="C7" s="286" t="str">
        <f>IF(RESUMEN!J9="","",RESUMEN!J9)</f>
        <v/>
      </c>
      <c r="D7" s="288"/>
      <c r="E7" s="288"/>
      <c r="F7" s="289"/>
      <c r="G7" s="290">
        <v>0</v>
      </c>
      <c r="H7" s="290">
        <v>0</v>
      </c>
      <c r="I7" s="290">
        <v>0</v>
      </c>
      <c r="J7" s="291">
        <v>0</v>
      </c>
      <c r="K7" s="292">
        <v>0</v>
      </c>
      <c r="L7" s="292">
        <v>0</v>
      </c>
      <c r="M7" s="290">
        <v>0</v>
      </c>
      <c r="N7" s="168">
        <f>SUM(M7*K7)</f>
        <v>0</v>
      </c>
      <c r="O7" s="290">
        <v>0</v>
      </c>
      <c r="P7" s="168">
        <f>SUM(O7*L7)</f>
        <v>0</v>
      </c>
      <c r="Q7" s="168">
        <f>SUM(N7+P7)</f>
        <v>0</v>
      </c>
      <c r="R7" s="290">
        <v>0</v>
      </c>
      <c r="S7" s="290">
        <v>0</v>
      </c>
      <c r="T7" s="168">
        <f>SUM(G7+Q7-R7-S7)</f>
        <v>0</v>
      </c>
      <c r="U7" s="168">
        <f>SUM(G7-I7+Q7-R7-S7)</f>
        <v>0</v>
      </c>
      <c r="V7" s="293">
        <v>1</v>
      </c>
      <c r="W7" s="168">
        <f>SUM(U7*V7)</f>
        <v>0</v>
      </c>
      <c r="X7" s="290">
        <v>0</v>
      </c>
      <c r="Y7" s="169" t="s">
        <v>95</v>
      </c>
      <c r="Z7" s="294"/>
      <c r="AA7" s="295"/>
      <c r="AB7" s="170">
        <f>SUM(T7-U7)*V7</f>
        <v>0</v>
      </c>
      <c r="AG7" s="172" t="s">
        <v>96</v>
      </c>
    </row>
    <row r="8" spans="1:33" ht="20.149999999999999" customHeight="1" x14ac:dyDescent="0.3">
      <c r="A8" s="285" t="str">
        <f>IF(RESUMEN!H10="","",RESUMEN!H10)</f>
        <v/>
      </c>
      <c r="B8" s="296" t="str">
        <f>IF(RESUMEN!I10="","",RESUMEN!I10)</f>
        <v/>
      </c>
      <c r="C8" s="296" t="str">
        <f>IF(RESUMEN!J10="","",RESUMEN!J10)</f>
        <v/>
      </c>
      <c r="D8" s="288"/>
      <c r="E8" s="288"/>
      <c r="F8" s="289"/>
      <c r="G8" s="290">
        <v>0</v>
      </c>
      <c r="H8" s="290">
        <v>0</v>
      </c>
      <c r="I8" s="290">
        <v>0</v>
      </c>
      <c r="J8" s="291">
        <v>0</v>
      </c>
      <c r="K8" s="292">
        <v>0</v>
      </c>
      <c r="L8" s="292">
        <v>0</v>
      </c>
      <c r="M8" s="290">
        <v>0</v>
      </c>
      <c r="N8" s="168">
        <f t="shared" ref="N8:N32" si="0">SUM(M8*K8)</f>
        <v>0</v>
      </c>
      <c r="O8" s="290">
        <v>0</v>
      </c>
      <c r="P8" s="168">
        <f t="shared" ref="P8:P32" si="1">SUM(O8*L8)</f>
        <v>0</v>
      </c>
      <c r="Q8" s="168">
        <f t="shared" ref="Q8:Q32" si="2">SUM(N8+P8)</f>
        <v>0</v>
      </c>
      <c r="R8" s="290">
        <v>0</v>
      </c>
      <c r="S8" s="290">
        <v>0</v>
      </c>
      <c r="T8" s="168">
        <f t="shared" ref="T8:T32" si="3">SUM(G8+Q8-R8-S8)</f>
        <v>0</v>
      </c>
      <c r="U8" s="168">
        <f t="shared" ref="U8:U32" si="4">SUM(G8-I8+Q8-R8-S8)</f>
        <v>0</v>
      </c>
      <c r="V8" s="293">
        <v>1</v>
      </c>
      <c r="W8" s="168">
        <f t="shared" ref="W8:W32" si="5">SUM(U8*V8)</f>
        <v>0</v>
      </c>
      <c r="X8" s="290">
        <v>0</v>
      </c>
      <c r="Y8" s="169" t="s">
        <v>95</v>
      </c>
      <c r="Z8" s="294"/>
      <c r="AA8" s="295"/>
      <c r="AB8" s="170">
        <f t="shared" ref="AB8:AB32" si="6">SUM(T8-U8)*V8</f>
        <v>0</v>
      </c>
      <c r="AG8" s="172" t="s">
        <v>97</v>
      </c>
    </row>
    <row r="9" spans="1:33" ht="20.149999999999999" customHeight="1" x14ac:dyDescent="0.3">
      <c r="A9" s="285"/>
      <c r="B9" s="296" t="str">
        <f>IF(RESUMEN!I11="","",RESUMEN!I11)</f>
        <v/>
      </c>
      <c r="C9" s="296" t="str">
        <f>IF(RESUMEN!J11="","",RESUMEN!J11)</f>
        <v/>
      </c>
      <c r="D9" s="288"/>
      <c r="E9" s="288"/>
      <c r="F9" s="289"/>
      <c r="G9" s="290">
        <v>0</v>
      </c>
      <c r="H9" s="290">
        <v>0</v>
      </c>
      <c r="I9" s="290">
        <v>0</v>
      </c>
      <c r="J9" s="291">
        <v>0</v>
      </c>
      <c r="K9" s="292">
        <v>0</v>
      </c>
      <c r="L9" s="292">
        <v>0</v>
      </c>
      <c r="M9" s="290">
        <v>0</v>
      </c>
      <c r="N9" s="168">
        <f t="shared" si="0"/>
        <v>0</v>
      </c>
      <c r="O9" s="290">
        <v>0</v>
      </c>
      <c r="P9" s="168">
        <f t="shared" si="1"/>
        <v>0</v>
      </c>
      <c r="Q9" s="168">
        <f t="shared" si="2"/>
        <v>0</v>
      </c>
      <c r="R9" s="290">
        <v>0</v>
      </c>
      <c r="S9" s="290">
        <v>0</v>
      </c>
      <c r="T9" s="168">
        <f t="shared" si="3"/>
        <v>0</v>
      </c>
      <c r="U9" s="168">
        <f t="shared" si="4"/>
        <v>0</v>
      </c>
      <c r="V9" s="293">
        <v>0</v>
      </c>
      <c r="W9" s="168">
        <f t="shared" si="5"/>
        <v>0</v>
      </c>
      <c r="X9" s="290">
        <v>0</v>
      </c>
      <c r="Y9" s="169" t="s">
        <v>95</v>
      </c>
      <c r="Z9" s="294"/>
      <c r="AA9" s="295"/>
      <c r="AB9" s="170">
        <f t="shared" si="6"/>
        <v>0</v>
      </c>
    </row>
    <row r="10" spans="1:33" ht="20.149999999999999" customHeight="1" x14ac:dyDescent="0.3">
      <c r="A10" s="285" t="str">
        <f>IF(RESUMEN!H12="","",RESUMEN!H12)</f>
        <v/>
      </c>
      <c r="B10" s="296" t="str">
        <f>IF(RESUMEN!I12="","",RESUMEN!I12)</f>
        <v/>
      </c>
      <c r="C10" s="314" t="str">
        <f>IF(RESUMEN!J12="","",RESUMEN!J12)</f>
        <v/>
      </c>
      <c r="D10" s="288"/>
      <c r="E10" s="288"/>
      <c r="F10" s="289"/>
      <c r="G10" s="290">
        <v>0</v>
      </c>
      <c r="H10" s="290">
        <v>0</v>
      </c>
      <c r="I10" s="290">
        <v>0</v>
      </c>
      <c r="J10" s="291">
        <v>0</v>
      </c>
      <c r="K10" s="292">
        <v>0</v>
      </c>
      <c r="L10" s="292">
        <v>0</v>
      </c>
      <c r="M10" s="290">
        <v>0</v>
      </c>
      <c r="N10" s="168">
        <f t="shared" si="0"/>
        <v>0</v>
      </c>
      <c r="O10" s="290">
        <v>0</v>
      </c>
      <c r="P10" s="168">
        <f t="shared" si="1"/>
        <v>0</v>
      </c>
      <c r="Q10" s="168">
        <f t="shared" si="2"/>
        <v>0</v>
      </c>
      <c r="R10" s="290">
        <v>0</v>
      </c>
      <c r="S10" s="290">
        <v>0</v>
      </c>
      <c r="T10" s="168">
        <f t="shared" si="3"/>
        <v>0</v>
      </c>
      <c r="U10" s="168">
        <f t="shared" si="4"/>
        <v>0</v>
      </c>
      <c r="V10" s="293">
        <v>0</v>
      </c>
      <c r="W10" s="168">
        <f t="shared" si="5"/>
        <v>0</v>
      </c>
      <c r="X10" s="290">
        <v>0</v>
      </c>
      <c r="Y10" s="169" t="s">
        <v>95</v>
      </c>
      <c r="Z10" s="294"/>
      <c r="AA10" s="295"/>
      <c r="AB10" s="170">
        <f t="shared" si="6"/>
        <v>0</v>
      </c>
    </row>
    <row r="11" spans="1:33" ht="20.149999999999999" customHeight="1" x14ac:dyDescent="0.3">
      <c r="A11" s="285" t="str">
        <f>IF(RESUMEN!H13="","",RESUMEN!H13)</f>
        <v/>
      </c>
      <c r="B11" s="296" t="str">
        <f>IF(RESUMEN!I13="","",RESUMEN!I13)</f>
        <v/>
      </c>
      <c r="C11" s="296" t="str">
        <f>IF(RESUMEN!J13="","",RESUMEN!J13)</f>
        <v/>
      </c>
      <c r="D11" s="288"/>
      <c r="E11" s="288"/>
      <c r="F11" s="289"/>
      <c r="G11" s="290">
        <v>0</v>
      </c>
      <c r="H11" s="290">
        <v>0</v>
      </c>
      <c r="I11" s="290">
        <v>0</v>
      </c>
      <c r="J11" s="291">
        <v>0</v>
      </c>
      <c r="K11" s="292">
        <v>0</v>
      </c>
      <c r="L11" s="292">
        <v>0</v>
      </c>
      <c r="M11" s="290">
        <v>0</v>
      </c>
      <c r="N11" s="168">
        <f t="shared" si="0"/>
        <v>0</v>
      </c>
      <c r="O11" s="290">
        <v>0</v>
      </c>
      <c r="P11" s="168">
        <f t="shared" si="1"/>
        <v>0</v>
      </c>
      <c r="Q11" s="168">
        <f t="shared" si="2"/>
        <v>0</v>
      </c>
      <c r="R11" s="290">
        <v>0</v>
      </c>
      <c r="S11" s="290">
        <v>0</v>
      </c>
      <c r="T11" s="168">
        <f t="shared" si="3"/>
        <v>0</v>
      </c>
      <c r="U11" s="168">
        <f t="shared" si="4"/>
        <v>0</v>
      </c>
      <c r="V11" s="293">
        <v>0</v>
      </c>
      <c r="W11" s="168">
        <f t="shared" si="5"/>
        <v>0</v>
      </c>
      <c r="X11" s="290">
        <v>0</v>
      </c>
      <c r="Y11" s="169" t="s">
        <v>95</v>
      </c>
      <c r="Z11" s="294"/>
      <c r="AA11" s="295"/>
      <c r="AB11" s="170">
        <f t="shared" si="6"/>
        <v>0</v>
      </c>
    </row>
    <row r="12" spans="1:33" ht="20.149999999999999" customHeight="1" x14ac:dyDescent="0.3">
      <c r="A12" s="285" t="str">
        <f>IF(RESUMEN!H14="","",RESUMEN!H14)</f>
        <v/>
      </c>
      <c r="B12" s="296" t="str">
        <f>IF(RESUMEN!I14="","",RESUMEN!I14)</f>
        <v/>
      </c>
      <c r="C12" s="296" t="str">
        <f>IF(RESUMEN!J14="","",RESUMEN!J14)</f>
        <v/>
      </c>
      <c r="D12" s="288"/>
      <c r="E12" s="288"/>
      <c r="F12" s="289"/>
      <c r="G12" s="290">
        <v>0</v>
      </c>
      <c r="H12" s="290">
        <v>0</v>
      </c>
      <c r="I12" s="290">
        <v>0</v>
      </c>
      <c r="J12" s="291">
        <v>0</v>
      </c>
      <c r="K12" s="292">
        <v>0</v>
      </c>
      <c r="L12" s="292">
        <v>0</v>
      </c>
      <c r="M12" s="290">
        <v>0</v>
      </c>
      <c r="N12" s="168">
        <f t="shared" ref="N12:N26" si="7">SUM(M12*K12)</f>
        <v>0</v>
      </c>
      <c r="O12" s="290">
        <v>0</v>
      </c>
      <c r="P12" s="168">
        <f t="shared" ref="P12:P26" si="8">SUM(O12*L12)</f>
        <v>0</v>
      </c>
      <c r="Q12" s="168">
        <f t="shared" ref="Q12:Q26" si="9">SUM(N12+P12)</f>
        <v>0</v>
      </c>
      <c r="R12" s="290">
        <v>0</v>
      </c>
      <c r="S12" s="290">
        <v>0</v>
      </c>
      <c r="T12" s="168">
        <f t="shared" ref="T12:T26" si="10">SUM(G12+Q12-R12-S12)</f>
        <v>0</v>
      </c>
      <c r="U12" s="168">
        <f t="shared" ref="U12:U26" si="11">SUM(G12-I12+Q12-R12-S12)</f>
        <v>0</v>
      </c>
      <c r="V12" s="293">
        <v>0</v>
      </c>
      <c r="W12" s="168">
        <f t="shared" ref="W12:W26" si="12">SUM(U12*V12)</f>
        <v>0</v>
      </c>
      <c r="X12" s="290">
        <v>0</v>
      </c>
      <c r="Y12" s="169" t="s">
        <v>95</v>
      </c>
      <c r="Z12" s="294"/>
      <c r="AA12" s="295"/>
      <c r="AB12" s="170">
        <f t="shared" si="6"/>
        <v>0</v>
      </c>
    </row>
    <row r="13" spans="1:33" ht="20.149999999999999" customHeight="1" x14ac:dyDescent="0.3">
      <c r="A13" s="285" t="str">
        <f>IF(RESUMEN!H15="","",RESUMEN!H15)</f>
        <v/>
      </c>
      <c r="B13" s="296" t="str">
        <f>IF(RESUMEN!I15="","",RESUMEN!I15)</f>
        <v/>
      </c>
      <c r="C13" s="296" t="str">
        <f>IF(RESUMEN!J15="","",RESUMEN!J15)</f>
        <v/>
      </c>
      <c r="D13" s="288"/>
      <c r="E13" s="288"/>
      <c r="F13" s="289"/>
      <c r="G13" s="290">
        <v>0</v>
      </c>
      <c r="H13" s="290">
        <v>0</v>
      </c>
      <c r="I13" s="290">
        <v>0</v>
      </c>
      <c r="J13" s="291">
        <v>0</v>
      </c>
      <c r="K13" s="292">
        <v>0</v>
      </c>
      <c r="L13" s="292">
        <v>0</v>
      </c>
      <c r="M13" s="290">
        <v>0</v>
      </c>
      <c r="N13" s="168">
        <f t="shared" si="7"/>
        <v>0</v>
      </c>
      <c r="O13" s="290">
        <v>0</v>
      </c>
      <c r="P13" s="168">
        <f t="shared" si="8"/>
        <v>0</v>
      </c>
      <c r="Q13" s="168">
        <f t="shared" si="9"/>
        <v>0</v>
      </c>
      <c r="R13" s="290">
        <v>0</v>
      </c>
      <c r="S13" s="290">
        <v>0</v>
      </c>
      <c r="T13" s="168">
        <f t="shared" si="10"/>
        <v>0</v>
      </c>
      <c r="U13" s="168">
        <f t="shared" si="11"/>
        <v>0</v>
      </c>
      <c r="V13" s="293">
        <v>0</v>
      </c>
      <c r="W13" s="168">
        <f t="shared" si="12"/>
        <v>0</v>
      </c>
      <c r="X13" s="290">
        <v>0</v>
      </c>
      <c r="Y13" s="169" t="s">
        <v>95</v>
      </c>
      <c r="Z13" s="294"/>
      <c r="AA13" s="295"/>
      <c r="AB13" s="170">
        <f t="shared" si="6"/>
        <v>0</v>
      </c>
    </row>
    <row r="14" spans="1:33" ht="20.149999999999999" customHeight="1" x14ac:dyDescent="0.3">
      <c r="A14" s="285" t="str">
        <f>IF(RESUMEN!H16="","",RESUMEN!H16)</f>
        <v/>
      </c>
      <c r="B14" s="296" t="str">
        <f>IF(RESUMEN!I16="","",RESUMEN!I16)</f>
        <v/>
      </c>
      <c r="C14" s="296" t="str">
        <f>IF(RESUMEN!J16="","",RESUMEN!J16)</f>
        <v/>
      </c>
      <c r="D14" s="288"/>
      <c r="E14" s="288"/>
      <c r="F14" s="289"/>
      <c r="G14" s="290">
        <v>0</v>
      </c>
      <c r="H14" s="290">
        <v>0</v>
      </c>
      <c r="I14" s="290">
        <v>0</v>
      </c>
      <c r="J14" s="291">
        <v>0</v>
      </c>
      <c r="K14" s="292">
        <v>0</v>
      </c>
      <c r="L14" s="292">
        <v>0</v>
      </c>
      <c r="M14" s="290">
        <v>0</v>
      </c>
      <c r="N14" s="168">
        <f t="shared" si="7"/>
        <v>0</v>
      </c>
      <c r="O14" s="290">
        <v>0</v>
      </c>
      <c r="P14" s="168">
        <f t="shared" si="8"/>
        <v>0</v>
      </c>
      <c r="Q14" s="168">
        <f t="shared" si="9"/>
        <v>0</v>
      </c>
      <c r="R14" s="290">
        <v>0</v>
      </c>
      <c r="S14" s="290">
        <v>0</v>
      </c>
      <c r="T14" s="168">
        <f t="shared" si="10"/>
        <v>0</v>
      </c>
      <c r="U14" s="168">
        <f t="shared" si="11"/>
        <v>0</v>
      </c>
      <c r="V14" s="293">
        <v>0</v>
      </c>
      <c r="W14" s="168">
        <f t="shared" si="12"/>
        <v>0</v>
      </c>
      <c r="X14" s="290">
        <v>0</v>
      </c>
      <c r="Y14" s="169" t="s">
        <v>95</v>
      </c>
      <c r="Z14" s="294"/>
      <c r="AA14" s="295"/>
      <c r="AB14" s="170">
        <f t="shared" si="6"/>
        <v>0</v>
      </c>
    </row>
    <row r="15" spans="1:33" ht="20.149999999999999" customHeight="1" x14ac:dyDescent="0.3">
      <c r="A15" s="285" t="str">
        <f>IF(RESUMEN!H17="","",RESUMEN!H17)</f>
        <v/>
      </c>
      <c r="B15" s="296" t="str">
        <f>IF(RESUMEN!I17="","",RESUMEN!I17)</f>
        <v/>
      </c>
      <c r="C15" s="296" t="str">
        <f>IF(RESUMEN!J17="","",RESUMEN!J17)</f>
        <v/>
      </c>
      <c r="D15" s="288"/>
      <c r="E15" s="288"/>
      <c r="F15" s="289"/>
      <c r="G15" s="290">
        <v>0</v>
      </c>
      <c r="H15" s="290">
        <v>0</v>
      </c>
      <c r="I15" s="290">
        <v>0</v>
      </c>
      <c r="J15" s="291">
        <v>0</v>
      </c>
      <c r="K15" s="292">
        <v>0</v>
      </c>
      <c r="L15" s="292">
        <v>0</v>
      </c>
      <c r="M15" s="290">
        <v>0</v>
      </c>
      <c r="N15" s="168">
        <f t="shared" si="7"/>
        <v>0</v>
      </c>
      <c r="O15" s="290">
        <v>0</v>
      </c>
      <c r="P15" s="168">
        <f t="shared" si="8"/>
        <v>0</v>
      </c>
      <c r="Q15" s="168">
        <f t="shared" si="9"/>
        <v>0</v>
      </c>
      <c r="R15" s="290">
        <v>0</v>
      </c>
      <c r="S15" s="290">
        <v>0</v>
      </c>
      <c r="T15" s="168">
        <f t="shared" si="10"/>
        <v>0</v>
      </c>
      <c r="U15" s="168">
        <f t="shared" si="11"/>
        <v>0</v>
      </c>
      <c r="V15" s="293">
        <v>0</v>
      </c>
      <c r="W15" s="168">
        <f t="shared" si="12"/>
        <v>0</v>
      </c>
      <c r="X15" s="290">
        <v>0</v>
      </c>
      <c r="Y15" s="169" t="s">
        <v>95</v>
      </c>
      <c r="Z15" s="294"/>
      <c r="AA15" s="295"/>
      <c r="AB15" s="170">
        <f t="shared" si="6"/>
        <v>0</v>
      </c>
    </row>
    <row r="16" spans="1:33" ht="20.149999999999999" customHeight="1" x14ac:dyDescent="0.3">
      <c r="A16" s="285" t="str">
        <f>IF(RESUMEN!H18="","",RESUMEN!H18)</f>
        <v/>
      </c>
      <c r="B16" s="296" t="str">
        <f>IF(RESUMEN!I18="","",RESUMEN!I18)</f>
        <v/>
      </c>
      <c r="C16" s="296" t="str">
        <f>IF(RESUMEN!J18="","",RESUMEN!J18)</f>
        <v/>
      </c>
      <c r="D16" s="288"/>
      <c r="E16" s="288"/>
      <c r="F16" s="289"/>
      <c r="G16" s="290">
        <v>0</v>
      </c>
      <c r="H16" s="290">
        <v>0</v>
      </c>
      <c r="I16" s="290">
        <v>0</v>
      </c>
      <c r="J16" s="291">
        <v>0</v>
      </c>
      <c r="K16" s="292">
        <v>0</v>
      </c>
      <c r="L16" s="292">
        <v>0</v>
      </c>
      <c r="M16" s="290">
        <v>0</v>
      </c>
      <c r="N16" s="168">
        <f t="shared" si="7"/>
        <v>0</v>
      </c>
      <c r="O16" s="290">
        <v>0</v>
      </c>
      <c r="P16" s="168">
        <f t="shared" si="8"/>
        <v>0</v>
      </c>
      <c r="Q16" s="168">
        <f t="shared" si="9"/>
        <v>0</v>
      </c>
      <c r="R16" s="290">
        <v>0</v>
      </c>
      <c r="S16" s="290">
        <v>0</v>
      </c>
      <c r="T16" s="168">
        <f t="shared" si="10"/>
        <v>0</v>
      </c>
      <c r="U16" s="168">
        <f t="shared" si="11"/>
        <v>0</v>
      </c>
      <c r="V16" s="293">
        <v>0</v>
      </c>
      <c r="W16" s="168">
        <f t="shared" si="12"/>
        <v>0</v>
      </c>
      <c r="X16" s="290">
        <v>0</v>
      </c>
      <c r="Y16" s="169" t="s">
        <v>95</v>
      </c>
      <c r="Z16" s="294"/>
      <c r="AA16" s="295"/>
      <c r="AB16" s="170">
        <f t="shared" si="6"/>
        <v>0</v>
      </c>
    </row>
    <row r="17" spans="1:28" ht="20.149999999999999" customHeight="1" x14ac:dyDescent="0.3">
      <c r="A17" s="285" t="str">
        <f>IF(RESUMEN!H19="","",RESUMEN!H19)</f>
        <v/>
      </c>
      <c r="B17" s="296" t="str">
        <f>IF(RESUMEN!I19="","",RESUMEN!I19)</f>
        <v/>
      </c>
      <c r="C17" s="296" t="str">
        <f>IF(RESUMEN!J19="","",RESUMEN!J19)</f>
        <v/>
      </c>
      <c r="D17" s="288"/>
      <c r="E17" s="288"/>
      <c r="F17" s="289"/>
      <c r="G17" s="290">
        <v>0</v>
      </c>
      <c r="H17" s="290">
        <v>0</v>
      </c>
      <c r="I17" s="290">
        <v>0</v>
      </c>
      <c r="J17" s="291">
        <v>0</v>
      </c>
      <c r="K17" s="292">
        <v>0</v>
      </c>
      <c r="L17" s="292">
        <v>0</v>
      </c>
      <c r="M17" s="290">
        <v>0</v>
      </c>
      <c r="N17" s="168">
        <f t="shared" si="7"/>
        <v>0</v>
      </c>
      <c r="O17" s="290">
        <v>0</v>
      </c>
      <c r="P17" s="168">
        <f t="shared" si="8"/>
        <v>0</v>
      </c>
      <c r="Q17" s="168">
        <f t="shared" si="9"/>
        <v>0</v>
      </c>
      <c r="R17" s="290">
        <v>0</v>
      </c>
      <c r="S17" s="290">
        <v>0</v>
      </c>
      <c r="T17" s="168">
        <f t="shared" si="10"/>
        <v>0</v>
      </c>
      <c r="U17" s="168">
        <f t="shared" si="11"/>
        <v>0</v>
      </c>
      <c r="V17" s="293">
        <v>0</v>
      </c>
      <c r="W17" s="168">
        <f t="shared" si="12"/>
        <v>0</v>
      </c>
      <c r="X17" s="290">
        <v>0</v>
      </c>
      <c r="Y17" s="169" t="s">
        <v>95</v>
      </c>
      <c r="Z17" s="294"/>
      <c r="AA17" s="295"/>
      <c r="AB17" s="170">
        <f t="shared" si="6"/>
        <v>0</v>
      </c>
    </row>
    <row r="18" spans="1:28" ht="20.149999999999999" customHeight="1" x14ac:dyDescent="0.3">
      <c r="A18" s="285" t="str">
        <f>IF(RESUMEN!H20="","",RESUMEN!H20)</f>
        <v/>
      </c>
      <c r="B18" s="296" t="str">
        <f>IF(RESUMEN!I20="","",RESUMEN!I20)</f>
        <v/>
      </c>
      <c r="C18" s="296" t="str">
        <f>IF(RESUMEN!J20="","",RESUMEN!J20)</f>
        <v/>
      </c>
      <c r="D18" s="288"/>
      <c r="E18" s="288"/>
      <c r="F18" s="289"/>
      <c r="G18" s="290">
        <v>0</v>
      </c>
      <c r="H18" s="290">
        <v>0</v>
      </c>
      <c r="I18" s="290">
        <v>0</v>
      </c>
      <c r="J18" s="291">
        <v>0</v>
      </c>
      <c r="K18" s="292">
        <v>0</v>
      </c>
      <c r="L18" s="292">
        <v>0</v>
      </c>
      <c r="M18" s="290">
        <v>0</v>
      </c>
      <c r="N18" s="168">
        <f t="shared" si="7"/>
        <v>0</v>
      </c>
      <c r="O18" s="290">
        <v>0</v>
      </c>
      <c r="P18" s="168">
        <f t="shared" si="8"/>
        <v>0</v>
      </c>
      <c r="Q18" s="168">
        <f t="shared" si="9"/>
        <v>0</v>
      </c>
      <c r="R18" s="290">
        <v>0</v>
      </c>
      <c r="S18" s="290">
        <v>0</v>
      </c>
      <c r="T18" s="168">
        <f t="shared" si="10"/>
        <v>0</v>
      </c>
      <c r="U18" s="168">
        <f t="shared" si="11"/>
        <v>0</v>
      </c>
      <c r="V18" s="293">
        <v>0</v>
      </c>
      <c r="W18" s="168">
        <f t="shared" si="12"/>
        <v>0</v>
      </c>
      <c r="X18" s="290">
        <v>0</v>
      </c>
      <c r="Y18" s="169" t="s">
        <v>95</v>
      </c>
      <c r="Z18" s="294"/>
      <c r="AA18" s="295"/>
      <c r="AB18" s="170">
        <f t="shared" si="6"/>
        <v>0</v>
      </c>
    </row>
    <row r="19" spans="1:28" ht="20.149999999999999" customHeight="1" x14ac:dyDescent="0.3">
      <c r="A19" s="285" t="str">
        <f>IF(RESUMEN!H21="","",RESUMEN!H21)</f>
        <v/>
      </c>
      <c r="B19" s="296" t="str">
        <f>IF(RESUMEN!I21="","",RESUMEN!I21)</f>
        <v/>
      </c>
      <c r="C19" s="296" t="str">
        <f>IF(RESUMEN!J21="","",RESUMEN!J21)</f>
        <v/>
      </c>
      <c r="D19" s="288"/>
      <c r="E19" s="288"/>
      <c r="F19" s="289"/>
      <c r="G19" s="290">
        <v>0</v>
      </c>
      <c r="H19" s="290">
        <v>0</v>
      </c>
      <c r="I19" s="290">
        <v>0</v>
      </c>
      <c r="J19" s="291">
        <v>0</v>
      </c>
      <c r="K19" s="292">
        <v>0</v>
      </c>
      <c r="L19" s="292">
        <v>0</v>
      </c>
      <c r="M19" s="290">
        <v>0</v>
      </c>
      <c r="N19" s="168">
        <f t="shared" si="7"/>
        <v>0</v>
      </c>
      <c r="O19" s="290">
        <v>0</v>
      </c>
      <c r="P19" s="168">
        <f t="shared" si="8"/>
        <v>0</v>
      </c>
      <c r="Q19" s="168">
        <f t="shared" si="9"/>
        <v>0</v>
      </c>
      <c r="R19" s="290">
        <v>0</v>
      </c>
      <c r="S19" s="290">
        <v>0</v>
      </c>
      <c r="T19" s="168">
        <f t="shared" si="10"/>
        <v>0</v>
      </c>
      <c r="U19" s="168">
        <f t="shared" si="11"/>
        <v>0</v>
      </c>
      <c r="V19" s="293">
        <v>0</v>
      </c>
      <c r="W19" s="168">
        <f t="shared" si="12"/>
        <v>0</v>
      </c>
      <c r="X19" s="290">
        <v>0</v>
      </c>
      <c r="Y19" s="169" t="s">
        <v>95</v>
      </c>
      <c r="Z19" s="294"/>
      <c r="AA19" s="295"/>
      <c r="AB19" s="170">
        <f t="shared" si="6"/>
        <v>0</v>
      </c>
    </row>
    <row r="20" spans="1:28" ht="20.149999999999999" customHeight="1" x14ac:dyDescent="0.3">
      <c r="A20" s="285" t="str">
        <f>IF(RESUMEN!H22="","",RESUMEN!H22)</f>
        <v/>
      </c>
      <c r="B20" s="296" t="str">
        <f>IF(RESUMEN!I22="","",RESUMEN!I22)</f>
        <v/>
      </c>
      <c r="C20" s="296" t="str">
        <f>IF(RESUMEN!J22="","",RESUMEN!J22)</f>
        <v/>
      </c>
      <c r="D20" s="288"/>
      <c r="E20" s="288"/>
      <c r="F20" s="289"/>
      <c r="G20" s="290">
        <v>0</v>
      </c>
      <c r="H20" s="290">
        <v>0</v>
      </c>
      <c r="I20" s="290">
        <v>0</v>
      </c>
      <c r="J20" s="291">
        <v>0</v>
      </c>
      <c r="K20" s="292">
        <v>0</v>
      </c>
      <c r="L20" s="292">
        <v>0</v>
      </c>
      <c r="M20" s="290">
        <v>0</v>
      </c>
      <c r="N20" s="168">
        <f t="shared" si="7"/>
        <v>0</v>
      </c>
      <c r="O20" s="290">
        <v>0</v>
      </c>
      <c r="P20" s="168">
        <f t="shared" si="8"/>
        <v>0</v>
      </c>
      <c r="Q20" s="168">
        <f t="shared" si="9"/>
        <v>0</v>
      </c>
      <c r="R20" s="290">
        <v>0</v>
      </c>
      <c r="S20" s="290">
        <v>0</v>
      </c>
      <c r="T20" s="168">
        <f t="shared" si="10"/>
        <v>0</v>
      </c>
      <c r="U20" s="168">
        <f t="shared" si="11"/>
        <v>0</v>
      </c>
      <c r="V20" s="293">
        <v>0</v>
      </c>
      <c r="W20" s="168">
        <f t="shared" si="12"/>
        <v>0</v>
      </c>
      <c r="X20" s="290">
        <v>0</v>
      </c>
      <c r="Y20" s="169" t="s">
        <v>95</v>
      </c>
      <c r="Z20" s="294"/>
      <c r="AA20" s="295"/>
      <c r="AB20" s="170">
        <f t="shared" si="6"/>
        <v>0</v>
      </c>
    </row>
    <row r="21" spans="1:28" ht="20.149999999999999" customHeight="1" x14ac:dyDescent="0.3">
      <c r="A21" s="285" t="str">
        <f>IF(RESUMEN!H23="","",RESUMEN!H23)</f>
        <v/>
      </c>
      <c r="B21" s="296" t="str">
        <f>IF(RESUMEN!I23="","",RESUMEN!I23)</f>
        <v/>
      </c>
      <c r="C21" s="296" t="str">
        <f>IF(RESUMEN!J23="","",RESUMEN!J23)</f>
        <v/>
      </c>
      <c r="D21" s="288"/>
      <c r="E21" s="288"/>
      <c r="F21" s="289"/>
      <c r="G21" s="290">
        <v>0</v>
      </c>
      <c r="H21" s="290">
        <v>0</v>
      </c>
      <c r="I21" s="290">
        <v>0</v>
      </c>
      <c r="J21" s="291">
        <v>0</v>
      </c>
      <c r="K21" s="292">
        <v>0</v>
      </c>
      <c r="L21" s="292">
        <v>0</v>
      </c>
      <c r="M21" s="290">
        <v>0</v>
      </c>
      <c r="N21" s="168">
        <f t="shared" si="7"/>
        <v>0</v>
      </c>
      <c r="O21" s="290">
        <v>0</v>
      </c>
      <c r="P21" s="168">
        <f t="shared" si="8"/>
        <v>0</v>
      </c>
      <c r="Q21" s="168">
        <f t="shared" si="9"/>
        <v>0</v>
      </c>
      <c r="R21" s="290">
        <v>0</v>
      </c>
      <c r="S21" s="290">
        <v>0</v>
      </c>
      <c r="T21" s="168">
        <f t="shared" si="10"/>
        <v>0</v>
      </c>
      <c r="U21" s="168">
        <f t="shared" si="11"/>
        <v>0</v>
      </c>
      <c r="V21" s="293">
        <v>0</v>
      </c>
      <c r="W21" s="168">
        <f t="shared" si="12"/>
        <v>0</v>
      </c>
      <c r="X21" s="290">
        <v>0</v>
      </c>
      <c r="Y21" s="169" t="s">
        <v>95</v>
      </c>
      <c r="Z21" s="294"/>
      <c r="AA21" s="295"/>
      <c r="AB21" s="170">
        <f t="shared" si="6"/>
        <v>0</v>
      </c>
    </row>
    <row r="22" spans="1:28" ht="20.149999999999999" customHeight="1" x14ac:dyDescent="0.3">
      <c r="A22" s="285" t="str">
        <f>IF(RESUMEN!H24="","",RESUMEN!H24)</f>
        <v/>
      </c>
      <c r="B22" s="296" t="str">
        <f>IF(RESUMEN!I24="","",RESUMEN!I24)</f>
        <v/>
      </c>
      <c r="C22" s="296" t="str">
        <f>IF(RESUMEN!J24="","",RESUMEN!J24)</f>
        <v/>
      </c>
      <c r="D22" s="288"/>
      <c r="E22" s="288"/>
      <c r="F22" s="289"/>
      <c r="G22" s="290">
        <v>0</v>
      </c>
      <c r="H22" s="290">
        <v>0</v>
      </c>
      <c r="I22" s="290">
        <v>0</v>
      </c>
      <c r="J22" s="291">
        <v>0</v>
      </c>
      <c r="K22" s="292">
        <v>0</v>
      </c>
      <c r="L22" s="292">
        <v>0</v>
      </c>
      <c r="M22" s="290">
        <v>0</v>
      </c>
      <c r="N22" s="168">
        <f t="shared" si="7"/>
        <v>0</v>
      </c>
      <c r="O22" s="290">
        <v>0</v>
      </c>
      <c r="P22" s="168">
        <f t="shared" si="8"/>
        <v>0</v>
      </c>
      <c r="Q22" s="168">
        <f t="shared" si="9"/>
        <v>0</v>
      </c>
      <c r="R22" s="290">
        <v>0</v>
      </c>
      <c r="S22" s="290">
        <v>0</v>
      </c>
      <c r="T22" s="168">
        <f t="shared" si="10"/>
        <v>0</v>
      </c>
      <c r="U22" s="168">
        <f t="shared" si="11"/>
        <v>0</v>
      </c>
      <c r="V22" s="293">
        <v>0</v>
      </c>
      <c r="W22" s="168">
        <f t="shared" si="12"/>
        <v>0</v>
      </c>
      <c r="X22" s="290">
        <v>0</v>
      </c>
      <c r="Y22" s="169" t="s">
        <v>95</v>
      </c>
      <c r="Z22" s="294"/>
      <c r="AA22" s="295"/>
      <c r="AB22" s="170">
        <f t="shared" si="6"/>
        <v>0</v>
      </c>
    </row>
    <row r="23" spans="1:28" ht="20.149999999999999" customHeight="1" x14ac:dyDescent="0.3">
      <c r="A23" s="285" t="str">
        <f>IF(RESUMEN!H25="","",RESUMEN!H25)</f>
        <v/>
      </c>
      <c r="B23" s="296" t="str">
        <f>IF(RESUMEN!I25="","",RESUMEN!I25)</f>
        <v/>
      </c>
      <c r="C23" s="296" t="str">
        <f>IF(RESUMEN!J25="","",RESUMEN!J25)</f>
        <v/>
      </c>
      <c r="D23" s="288"/>
      <c r="E23" s="288"/>
      <c r="F23" s="289"/>
      <c r="G23" s="290">
        <v>0</v>
      </c>
      <c r="H23" s="290">
        <v>0</v>
      </c>
      <c r="I23" s="290">
        <v>0</v>
      </c>
      <c r="J23" s="291">
        <v>0</v>
      </c>
      <c r="K23" s="292">
        <v>0</v>
      </c>
      <c r="L23" s="292">
        <v>0</v>
      </c>
      <c r="M23" s="290">
        <v>0</v>
      </c>
      <c r="N23" s="168">
        <f t="shared" si="7"/>
        <v>0</v>
      </c>
      <c r="O23" s="290">
        <v>0</v>
      </c>
      <c r="P23" s="168">
        <f t="shared" si="8"/>
        <v>0</v>
      </c>
      <c r="Q23" s="168">
        <f t="shared" si="9"/>
        <v>0</v>
      </c>
      <c r="R23" s="290">
        <v>0</v>
      </c>
      <c r="S23" s="290">
        <v>0</v>
      </c>
      <c r="T23" s="168">
        <f t="shared" si="10"/>
        <v>0</v>
      </c>
      <c r="U23" s="168">
        <f t="shared" si="11"/>
        <v>0</v>
      </c>
      <c r="V23" s="293">
        <v>0</v>
      </c>
      <c r="W23" s="168">
        <f t="shared" si="12"/>
        <v>0</v>
      </c>
      <c r="X23" s="290">
        <v>0</v>
      </c>
      <c r="Y23" s="169" t="s">
        <v>95</v>
      </c>
      <c r="Z23" s="294"/>
      <c r="AA23" s="295"/>
      <c r="AB23" s="170">
        <f t="shared" si="6"/>
        <v>0</v>
      </c>
    </row>
    <row r="24" spans="1:28" ht="20.149999999999999" customHeight="1" x14ac:dyDescent="0.3">
      <c r="A24" s="285" t="str">
        <f>IF(RESUMEN!H26="","",RESUMEN!H26)</f>
        <v/>
      </c>
      <c r="B24" s="296" t="str">
        <f>IF(RESUMEN!I26="","",RESUMEN!I26)</f>
        <v/>
      </c>
      <c r="C24" s="296" t="str">
        <f>IF(RESUMEN!J26="","",RESUMEN!J26)</f>
        <v/>
      </c>
      <c r="D24" s="288"/>
      <c r="E24" s="288"/>
      <c r="F24" s="289"/>
      <c r="G24" s="290">
        <v>0</v>
      </c>
      <c r="H24" s="290">
        <v>0</v>
      </c>
      <c r="I24" s="290">
        <v>0</v>
      </c>
      <c r="J24" s="291">
        <v>0</v>
      </c>
      <c r="K24" s="292">
        <v>0</v>
      </c>
      <c r="L24" s="292">
        <v>0</v>
      </c>
      <c r="M24" s="290">
        <v>0</v>
      </c>
      <c r="N24" s="168">
        <f t="shared" si="7"/>
        <v>0</v>
      </c>
      <c r="O24" s="290">
        <v>0</v>
      </c>
      <c r="P24" s="168">
        <f t="shared" si="8"/>
        <v>0</v>
      </c>
      <c r="Q24" s="168">
        <f t="shared" si="9"/>
        <v>0</v>
      </c>
      <c r="R24" s="290">
        <v>0</v>
      </c>
      <c r="S24" s="290">
        <v>0</v>
      </c>
      <c r="T24" s="168">
        <f t="shared" si="10"/>
        <v>0</v>
      </c>
      <c r="U24" s="168">
        <f t="shared" si="11"/>
        <v>0</v>
      </c>
      <c r="V24" s="293">
        <v>0</v>
      </c>
      <c r="W24" s="168">
        <f t="shared" si="12"/>
        <v>0</v>
      </c>
      <c r="X24" s="290">
        <v>0</v>
      </c>
      <c r="Y24" s="169" t="s">
        <v>95</v>
      </c>
      <c r="Z24" s="294"/>
      <c r="AA24" s="295"/>
      <c r="AB24" s="170">
        <f t="shared" si="6"/>
        <v>0</v>
      </c>
    </row>
    <row r="25" spans="1:28" ht="20.149999999999999" customHeight="1" x14ac:dyDescent="0.3">
      <c r="A25" s="285" t="str">
        <f>IF(RESUMEN!H27="","",RESUMEN!H27)</f>
        <v/>
      </c>
      <c r="B25" s="296" t="str">
        <f>IF(RESUMEN!I27="","",RESUMEN!I27)</f>
        <v/>
      </c>
      <c r="C25" s="296" t="str">
        <f>IF(RESUMEN!J27="","",RESUMEN!J27)</f>
        <v/>
      </c>
      <c r="D25" s="288"/>
      <c r="E25" s="288"/>
      <c r="F25" s="289"/>
      <c r="G25" s="290">
        <v>0</v>
      </c>
      <c r="H25" s="290">
        <v>0</v>
      </c>
      <c r="I25" s="290">
        <v>0</v>
      </c>
      <c r="J25" s="291">
        <v>0</v>
      </c>
      <c r="K25" s="292">
        <v>0</v>
      </c>
      <c r="L25" s="292">
        <v>0</v>
      </c>
      <c r="M25" s="290">
        <v>0</v>
      </c>
      <c r="N25" s="168">
        <f t="shared" si="7"/>
        <v>0</v>
      </c>
      <c r="O25" s="290">
        <v>0</v>
      </c>
      <c r="P25" s="168">
        <f t="shared" si="8"/>
        <v>0</v>
      </c>
      <c r="Q25" s="168">
        <f t="shared" si="9"/>
        <v>0</v>
      </c>
      <c r="R25" s="290">
        <v>0</v>
      </c>
      <c r="S25" s="290">
        <v>0</v>
      </c>
      <c r="T25" s="168">
        <f t="shared" si="10"/>
        <v>0</v>
      </c>
      <c r="U25" s="168">
        <f t="shared" si="11"/>
        <v>0</v>
      </c>
      <c r="V25" s="293">
        <v>0</v>
      </c>
      <c r="W25" s="168">
        <f t="shared" si="12"/>
        <v>0</v>
      </c>
      <c r="X25" s="290">
        <v>0</v>
      </c>
      <c r="Y25" s="169" t="s">
        <v>95</v>
      </c>
      <c r="Z25" s="294"/>
      <c r="AA25" s="295"/>
      <c r="AB25" s="170">
        <f t="shared" si="6"/>
        <v>0</v>
      </c>
    </row>
    <row r="26" spans="1:28" ht="20.149999999999999" customHeight="1" x14ac:dyDescent="0.3">
      <c r="A26" s="285" t="str">
        <f>IF(RESUMEN!H28="","",RESUMEN!H28)</f>
        <v/>
      </c>
      <c r="B26" s="296" t="str">
        <f>IF(RESUMEN!I28="","",RESUMEN!I28)</f>
        <v/>
      </c>
      <c r="C26" s="296" t="str">
        <f>IF(RESUMEN!J28="","",RESUMEN!J28)</f>
        <v/>
      </c>
      <c r="D26" s="288"/>
      <c r="E26" s="288"/>
      <c r="F26" s="289"/>
      <c r="G26" s="290">
        <v>0</v>
      </c>
      <c r="H26" s="290">
        <v>0</v>
      </c>
      <c r="I26" s="290">
        <v>0</v>
      </c>
      <c r="J26" s="291">
        <v>0</v>
      </c>
      <c r="K26" s="292">
        <v>0</v>
      </c>
      <c r="L26" s="292">
        <v>0</v>
      </c>
      <c r="M26" s="290">
        <v>0</v>
      </c>
      <c r="N26" s="168">
        <f t="shared" si="7"/>
        <v>0</v>
      </c>
      <c r="O26" s="290">
        <v>0</v>
      </c>
      <c r="P26" s="168">
        <f t="shared" si="8"/>
        <v>0</v>
      </c>
      <c r="Q26" s="168">
        <f t="shared" si="9"/>
        <v>0</v>
      </c>
      <c r="R26" s="290">
        <v>0</v>
      </c>
      <c r="S26" s="290">
        <v>0</v>
      </c>
      <c r="T26" s="168">
        <f t="shared" si="10"/>
        <v>0</v>
      </c>
      <c r="U26" s="168">
        <f t="shared" si="11"/>
        <v>0</v>
      </c>
      <c r="V26" s="293">
        <v>0</v>
      </c>
      <c r="W26" s="168">
        <f t="shared" si="12"/>
        <v>0</v>
      </c>
      <c r="X26" s="290">
        <v>0</v>
      </c>
      <c r="Y26" s="169" t="s">
        <v>95</v>
      </c>
      <c r="Z26" s="294"/>
      <c r="AA26" s="295"/>
      <c r="AB26" s="170">
        <f t="shared" si="6"/>
        <v>0</v>
      </c>
    </row>
    <row r="27" spans="1:28" ht="20.149999999999999" customHeight="1" x14ac:dyDescent="0.3">
      <c r="A27" s="285" t="str">
        <f>IF(RESUMEN!H29="","",RESUMEN!H29)</f>
        <v/>
      </c>
      <c r="B27" s="296" t="str">
        <f>IF(RESUMEN!I29="","",RESUMEN!I29)</f>
        <v/>
      </c>
      <c r="C27" s="296" t="str">
        <f>IF(RESUMEN!J29="","",RESUMEN!J29)</f>
        <v/>
      </c>
      <c r="D27" s="288"/>
      <c r="E27" s="288"/>
      <c r="F27" s="289"/>
      <c r="G27" s="290">
        <v>0</v>
      </c>
      <c r="H27" s="290">
        <v>0</v>
      </c>
      <c r="I27" s="290">
        <v>0</v>
      </c>
      <c r="J27" s="291">
        <v>0</v>
      </c>
      <c r="K27" s="292">
        <v>0</v>
      </c>
      <c r="L27" s="292">
        <v>0</v>
      </c>
      <c r="M27" s="290">
        <v>0</v>
      </c>
      <c r="N27" s="168">
        <f t="shared" si="0"/>
        <v>0</v>
      </c>
      <c r="O27" s="290">
        <v>0</v>
      </c>
      <c r="P27" s="168">
        <f t="shared" si="1"/>
        <v>0</v>
      </c>
      <c r="Q27" s="168">
        <f t="shared" si="2"/>
        <v>0</v>
      </c>
      <c r="R27" s="290">
        <v>0</v>
      </c>
      <c r="S27" s="290">
        <v>0</v>
      </c>
      <c r="T27" s="168">
        <f t="shared" si="3"/>
        <v>0</v>
      </c>
      <c r="U27" s="168">
        <f t="shared" si="4"/>
        <v>0</v>
      </c>
      <c r="V27" s="293">
        <v>0</v>
      </c>
      <c r="W27" s="168">
        <f t="shared" si="5"/>
        <v>0</v>
      </c>
      <c r="X27" s="290">
        <v>0</v>
      </c>
      <c r="Y27" s="169" t="s">
        <v>95</v>
      </c>
      <c r="Z27" s="294"/>
      <c r="AA27" s="295"/>
      <c r="AB27" s="170">
        <f t="shared" si="6"/>
        <v>0</v>
      </c>
    </row>
    <row r="28" spans="1:28" ht="20.149999999999999" customHeight="1" x14ac:dyDescent="0.3">
      <c r="A28" s="285" t="str">
        <f>IF(RESUMEN!H30="","",RESUMEN!H30)</f>
        <v/>
      </c>
      <c r="B28" s="296" t="str">
        <f>IF(RESUMEN!I30="","",RESUMEN!I30)</f>
        <v/>
      </c>
      <c r="C28" s="296" t="str">
        <f>IF(RESUMEN!J30="","",RESUMEN!J30)</f>
        <v/>
      </c>
      <c r="D28" s="288"/>
      <c r="E28" s="288"/>
      <c r="F28" s="289"/>
      <c r="G28" s="290">
        <v>0</v>
      </c>
      <c r="H28" s="290">
        <v>0</v>
      </c>
      <c r="I28" s="290">
        <v>0</v>
      </c>
      <c r="J28" s="291">
        <v>0</v>
      </c>
      <c r="K28" s="292">
        <v>0</v>
      </c>
      <c r="L28" s="292">
        <v>0</v>
      </c>
      <c r="M28" s="290">
        <v>0</v>
      </c>
      <c r="N28" s="168">
        <f t="shared" si="0"/>
        <v>0</v>
      </c>
      <c r="O28" s="290">
        <v>0</v>
      </c>
      <c r="P28" s="168">
        <f t="shared" si="1"/>
        <v>0</v>
      </c>
      <c r="Q28" s="168">
        <f t="shared" si="2"/>
        <v>0</v>
      </c>
      <c r="R28" s="290">
        <v>0</v>
      </c>
      <c r="S28" s="290">
        <v>0</v>
      </c>
      <c r="T28" s="168">
        <f t="shared" si="3"/>
        <v>0</v>
      </c>
      <c r="U28" s="168">
        <f t="shared" si="4"/>
        <v>0</v>
      </c>
      <c r="V28" s="293">
        <v>0</v>
      </c>
      <c r="W28" s="168">
        <f t="shared" si="5"/>
        <v>0</v>
      </c>
      <c r="X28" s="290">
        <v>0</v>
      </c>
      <c r="Y28" s="169" t="s">
        <v>95</v>
      </c>
      <c r="Z28" s="294"/>
      <c r="AA28" s="295"/>
      <c r="AB28" s="170">
        <f t="shared" si="6"/>
        <v>0</v>
      </c>
    </row>
    <row r="29" spans="1:28" ht="20.149999999999999" customHeight="1" x14ac:dyDescent="0.3">
      <c r="A29" s="285" t="str">
        <f>IF(RESUMEN!H31="","",RESUMEN!H31)</f>
        <v/>
      </c>
      <c r="B29" s="296" t="str">
        <f>IF(RESUMEN!I31="","",RESUMEN!I31)</f>
        <v/>
      </c>
      <c r="C29" s="296" t="str">
        <f>IF(RESUMEN!J31="","",RESUMEN!J31)</f>
        <v/>
      </c>
      <c r="D29" s="288"/>
      <c r="E29" s="288"/>
      <c r="F29" s="289"/>
      <c r="G29" s="290">
        <v>0</v>
      </c>
      <c r="H29" s="290">
        <v>0</v>
      </c>
      <c r="I29" s="290">
        <v>0</v>
      </c>
      <c r="J29" s="291">
        <v>0</v>
      </c>
      <c r="K29" s="292">
        <v>0</v>
      </c>
      <c r="L29" s="292">
        <v>0</v>
      </c>
      <c r="M29" s="290">
        <v>0</v>
      </c>
      <c r="N29" s="168">
        <f t="shared" si="0"/>
        <v>0</v>
      </c>
      <c r="O29" s="290">
        <v>0</v>
      </c>
      <c r="P29" s="168">
        <f t="shared" si="1"/>
        <v>0</v>
      </c>
      <c r="Q29" s="168">
        <f t="shared" si="2"/>
        <v>0</v>
      </c>
      <c r="R29" s="290">
        <v>0</v>
      </c>
      <c r="S29" s="290">
        <v>0</v>
      </c>
      <c r="T29" s="168">
        <f t="shared" si="3"/>
        <v>0</v>
      </c>
      <c r="U29" s="168">
        <f t="shared" si="4"/>
        <v>0</v>
      </c>
      <c r="V29" s="293">
        <v>0</v>
      </c>
      <c r="W29" s="168">
        <f t="shared" si="5"/>
        <v>0</v>
      </c>
      <c r="X29" s="290">
        <v>0</v>
      </c>
      <c r="Y29" s="169" t="s">
        <v>95</v>
      </c>
      <c r="Z29" s="294"/>
      <c r="AA29" s="295"/>
      <c r="AB29" s="170">
        <f t="shared" si="6"/>
        <v>0</v>
      </c>
    </row>
    <row r="30" spans="1:28" ht="20.149999999999999" customHeight="1" x14ac:dyDescent="0.3">
      <c r="A30" s="285" t="str">
        <f>IF(RESUMEN!H32="","",RESUMEN!H32)</f>
        <v/>
      </c>
      <c r="B30" s="296" t="str">
        <f>IF(RESUMEN!I32="","",RESUMEN!I32)</f>
        <v/>
      </c>
      <c r="C30" s="296" t="str">
        <f>IF(RESUMEN!J32="","",RESUMEN!J32)</f>
        <v/>
      </c>
      <c r="D30" s="288"/>
      <c r="E30" s="288"/>
      <c r="F30" s="289"/>
      <c r="G30" s="290">
        <v>0</v>
      </c>
      <c r="H30" s="290">
        <v>0</v>
      </c>
      <c r="I30" s="290">
        <v>0</v>
      </c>
      <c r="J30" s="291">
        <v>0</v>
      </c>
      <c r="K30" s="292">
        <v>0</v>
      </c>
      <c r="L30" s="292">
        <v>0</v>
      </c>
      <c r="M30" s="290">
        <v>0</v>
      </c>
      <c r="N30" s="168">
        <f t="shared" si="0"/>
        <v>0</v>
      </c>
      <c r="O30" s="290">
        <v>0</v>
      </c>
      <c r="P30" s="168">
        <f t="shared" si="1"/>
        <v>0</v>
      </c>
      <c r="Q30" s="168">
        <f t="shared" si="2"/>
        <v>0</v>
      </c>
      <c r="R30" s="290">
        <v>0</v>
      </c>
      <c r="S30" s="290">
        <v>0</v>
      </c>
      <c r="T30" s="168">
        <f t="shared" si="3"/>
        <v>0</v>
      </c>
      <c r="U30" s="168">
        <f t="shared" si="4"/>
        <v>0</v>
      </c>
      <c r="V30" s="293">
        <v>0</v>
      </c>
      <c r="W30" s="168">
        <f t="shared" si="5"/>
        <v>0</v>
      </c>
      <c r="X30" s="290">
        <v>0</v>
      </c>
      <c r="Y30" s="169" t="s">
        <v>95</v>
      </c>
      <c r="Z30" s="294"/>
      <c r="AA30" s="295"/>
      <c r="AB30" s="170">
        <f t="shared" si="6"/>
        <v>0</v>
      </c>
    </row>
    <row r="31" spans="1:28" ht="20.149999999999999" customHeight="1" x14ac:dyDescent="0.3">
      <c r="A31" s="285" t="str">
        <f>IF(RESUMEN!H33="","",RESUMEN!H33)</f>
        <v/>
      </c>
      <c r="B31" s="296" t="str">
        <f>IF(RESUMEN!I33="","",RESUMEN!I33)</f>
        <v/>
      </c>
      <c r="C31" s="296" t="str">
        <f>IF(RESUMEN!J33="","",RESUMEN!J33)</f>
        <v/>
      </c>
      <c r="D31" s="288"/>
      <c r="E31" s="288"/>
      <c r="F31" s="289"/>
      <c r="G31" s="290">
        <v>0</v>
      </c>
      <c r="H31" s="290">
        <v>0</v>
      </c>
      <c r="I31" s="290">
        <v>0</v>
      </c>
      <c r="J31" s="291">
        <v>0</v>
      </c>
      <c r="K31" s="292">
        <v>0</v>
      </c>
      <c r="L31" s="292">
        <v>0</v>
      </c>
      <c r="M31" s="290">
        <v>0</v>
      </c>
      <c r="N31" s="168">
        <f t="shared" si="0"/>
        <v>0</v>
      </c>
      <c r="O31" s="290">
        <v>0</v>
      </c>
      <c r="P31" s="168">
        <f t="shared" si="1"/>
        <v>0</v>
      </c>
      <c r="Q31" s="168">
        <f t="shared" si="2"/>
        <v>0</v>
      </c>
      <c r="R31" s="290">
        <v>0</v>
      </c>
      <c r="S31" s="290">
        <v>0</v>
      </c>
      <c r="T31" s="168">
        <f t="shared" si="3"/>
        <v>0</v>
      </c>
      <c r="U31" s="168">
        <f t="shared" si="4"/>
        <v>0</v>
      </c>
      <c r="V31" s="293">
        <v>0</v>
      </c>
      <c r="W31" s="168">
        <f t="shared" si="5"/>
        <v>0</v>
      </c>
      <c r="X31" s="290">
        <v>0</v>
      </c>
      <c r="Y31" s="169" t="s">
        <v>95</v>
      </c>
      <c r="Z31" s="294"/>
      <c r="AA31" s="295"/>
      <c r="AB31" s="170">
        <f t="shared" si="6"/>
        <v>0</v>
      </c>
    </row>
    <row r="32" spans="1:28" ht="20.149999999999999" customHeight="1" x14ac:dyDescent="0.3">
      <c r="A32" s="285" t="str">
        <f>IF(RESUMEN!H34="","",RESUMEN!H34)</f>
        <v/>
      </c>
      <c r="B32" s="296" t="str">
        <f>IF(RESUMEN!I34="","",RESUMEN!I34)</f>
        <v/>
      </c>
      <c r="C32" s="296" t="str">
        <f>IF(RESUMEN!J34="","",RESUMEN!J34)</f>
        <v/>
      </c>
      <c r="D32" s="288"/>
      <c r="E32" s="288"/>
      <c r="F32" s="289"/>
      <c r="G32" s="290">
        <v>0</v>
      </c>
      <c r="H32" s="290">
        <v>0</v>
      </c>
      <c r="I32" s="290">
        <v>0</v>
      </c>
      <c r="J32" s="291">
        <v>0</v>
      </c>
      <c r="K32" s="292">
        <v>0</v>
      </c>
      <c r="L32" s="292">
        <v>0</v>
      </c>
      <c r="M32" s="290">
        <v>0</v>
      </c>
      <c r="N32" s="168">
        <f t="shared" si="0"/>
        <v>0</v>
      </c>
      <c r="O32" s="290">
        <v>0</v>
      </c>
      <c r="P32" s="168">
        <f t="shared" si="1"/>
        <v>0</v>
      </c>
      <c r="Q32" s="168">
        <f t="shared" si="2"/>
        <v>0</v>
      </c>
      <c r="R32" s="290">
        <v>0</v>
      </c>
      <c r="S32" s="290">
        <v>0</v>
      </c>
      <c r="T32" s="168">
        <f t="shared" si="3"/>
        <v>0</v>
      </c>
      <c r="U32" s="168">
        <f t="shared" si="4"/>
        <v>0</v>
      </c>
      <c r="V32" s="293">
        <v>0</v>
      </c>
      <c r="W32" s="168">
        <f t="shared" si="5"/>
        <v>0</v>
      </c>
      <c r="X32" s="290">
        <v>0</v>
      </c>
      <c r="Y32" s="169" t="s">
        <v>95</v>
      </c>
      <c r="Z32" s="294"/>
      <c r="AA32" s="295"/>
      <c r="AB32" s="170">
        <f t="shared" si="6"/>
        <v>0</v>
      </c>
    </row>
    <row r="33" spans="1:28" ht="20.149999999999999" customHeight="1" x14ac:dyDescent="0.3">
      <c r="A33" s="173"/>
      <c r="B33" s="299"/>
      <c r="C33" s="299"/>
      <c r="D33" s="299"/>
      <c r="E33" s="299"/>
      <c r="F33" s="299"/>
      <c r="G33" s="315">
        <f>SUM(G7:G32)</f>
        <v>0</v>
      </c>
      <c r="H33" s="315">
        <f>SUM(H7:H32)</f>
        <v>0</v>
      </c>
      <c r="I33" s="315">
        <f>SUM(I7:I32)</f>
        <v>0</v>
      </c>
      <c r="J33" s="300"/>
      <c r="K33" s="300"/>
      <c r="L33" s="300"/>
      <c r="M33" s="301"/>
      <c r="N33" s="315">
        <f>SUM(N7:N32)</f>
        <v>0</v>
      </c>
      <c r="O33" s="301"/>
      <c r="P33" s="315">
        <f t="shared" ref="P33:U33" si="13">SUM(P7:P32)</f>
        <v>0</v>
      </c>
      <c r="Q33" s="315">
        <f t="shared" si="13"/>
        <v>0</v>
      </c>
      <c r="R33" s="315">
        <f t="shared" si="13"/>
        <v>0</v>
      </c>
      <c r="S33" s="315">
        <f t="shared" si="13"/>
        <v>0</v>
      </c>
      <c r="T33" s="315">
        <f t="shared" si="13"/>
        <v>0</v>
      </c>
      <c r="U33" s="315">
        <f t="shared" si="13"/>
        <v>0</v>
      </c>
      <c r="V33" s="316">
        <v>0</v>
      </c>
      <c r="W33" s="315">
        <f>SUM(W7:W32)</f>
        <v>0</v>
      </c>
      <c r="X33" s="317">
        <v>0</v>
      </c>
      <c r="Y33" s="304"/>
      <c r="Z33" s="304"/>
      <c r="AA33" s="305"/>
      <c r="AB33" s="174">
        <f>SUM(AB7:AB32)</f>
        <v>0</v>
      </c>
    </row>
    <row r="34" spans="1:28" x14ac:dyDescent="0.3">
      <c r="C34" s="175" t="s">
        <v>228</v>
      </c>
      <c r="D34" s="176"/>
      <c r="E34" s="176"/>
      <c r="F34" s="176"/>
      <c r="G34" s="177">
        <f>SUMPRODUCT(G7:G32,$V$7:$V$32)</f>
        <v>0</v>
      </c>
      <c r="H34" s="177">
        <f>(H7*V7+H8*V8+H9*V9+H10*V10+H11*V11+H27*V27+H28*V28+H29*V29+H30*V30+H31*V31+H32*V32)</f>
        <v>0</v>
      </c>
      <c r="I34" s="177">
        <f>SUMPRODUCT(I7:I32,$V$7:$V$32)</f>
        <v>0</v>
      </c>
      <c r="J34" s="176"/>
      <c r="K34" s="176"/>
      <c r="L34" s="176"/>
      <c r="M34" s="176"/>
      <c r="N34" s="177">
        <f>SUMPRODUCT(N7:N32,$V$7:$V$32)</f>
        <v>0</v>
      </c>
      <c r="O34" s="176"/>
      <c r="P34" s="177">
        <f>(P7*V7+P8*V8+P9*V9+P10*V10+P11*V11+P27*V27+P28*V28+P29*V29+P30*V30+P31*V31+P32*V32)</f>
        <v>0</v>
      </c>
      <c r="Q34" s="177">
        <f>SUMPRODUCT(Q7:Q32,$V$7:$V$32)</f>
        <v>0</v>
      </c>
      <c r="R34" s="177">
        <f>(R7*V7+R8*V8+R9*V9+R10*V10+R11*V11+R27*V27+R28*V28+R29*V29+R30*V30+R31*V31+R32*V32)</f>
        <v>0</v>
      </c>
      <c r="S34" s="177">
        <f>(S7*V7+S8*V8+S9*V9+S10*V10+S11*V11+S27*V27+S28*V28+S29*V29+S30*V30+S31*V31+S32*V32)</f>
        <v>0</v>
      </c>
      <c r="T34" s="177">
        <f>SUMPRODUCT(T7:T32,$V$7:$V$32)</f>
        <v>0</v>
      </c>
      <c r="U34" s="177">
        <f>SUMPRODUCT(U7:U32,$V$7:$V$32)</f>
        <v>0</v>
      </c>
      <c r="V34" s="176"/>
      <c r="W34" s="176"/>
      <c r="X34" s="178"/>
    </row>
    <row r="37" spans="1:28" x14ac:dyDescent="0.3">
      <c r="I37" s="311" t="e">
        <f>SUM((I9+K9)*(V9/100)+(I10+K10)*(V10/100))+((I11+K11)*V11/100)+((I27+K27)*(V27/100))+((I28+K28)*V28/100)+((I29+K29)*(V29/100))+((I30+K30)*V30/100)+((I31+K31)*(V31/100))+((I32+K32)*V32/100)+((I33+K33)*(V33/100))+((#REF!+#REF!)*#REF!/100)</f>
        <v>#REF!</v>
      </c>
      <c r="J37" s="312"/>
      <c r="K37" s="312"/>
      <c r="L37" s="312"/>
      <c r="M37" s="312"/>
      <c r="N37" s="311" t="e">
        <f>SUM((R9-S9-T9)*(V9/100)+(R10-S10-T10)*(V10/100)+(R11-S11-T11)*(V11/100)+(R27-S27-T27)*(V27/100)+(R28-S28-T28)*(V28/100)+(R29-S29-T29)*(V29/100)+(R30-S30-T30)*(V30/100)+(R31-S31-T31)*(V31/100)+(R32-S32-T32)*(V32/100)+(R33-S33-T33)*(V33/100)+(#REF!-#REF!-#REF!)*(#REF!/100))</f>
        <v>#REF!</v>
      </c>
      <c r="O37" s="179"/>
      <c r="V37" s="180"/>
    </row>
  </sheetData>
  <sheetProtection algorithmName="SHA-512" hashValue="LjypMBm0CCT1rKV8S0S8n/J3lgT65HVeIQRyIXR/XKLjUSrL3Zzr6vmk6CBla2DFC42H2hzOSpKrDo+dU81h9w==" saltValue="BtbTvAkA/vTKW3MnoX3OdA==" spinCount="100000" sheet="1" objects="1" scenarios="1"/>
  <mergeCells count="31">
    <mergeCell ref="J1:K1"/>
    <mergeCell ref="AA5:AA6"/>
    <mergeCell ref="AB5:AB6"/>
    <mergeCell ref="U5:U6"/>
    <mergeCell ref="V5:V6"/>
    <mergeCell ref="W5:W6"/>
    <mergeCell ref="X5:X6"/>
    <mergeCell ref="Y5:Y6"/>
    <mergeCell ref="Z5:Z6"/>
    <mergeCell ref="R5:R6"/>
    <mergeCell ref="S5:S6"/>
    <mergeCell ref="T5:T6"/>
    <mergeCell ref="M5:M6"/>
    <mergeCell ref="N5:N6"/>
    <mergeCell ref="O5:O6"/>
    <mergeCell ref="P5:P6"/>
    <mergeCell ref="Q5:Q6"/>
    <mergeCell ref="J5:J6"/>
    <mergeCell ref="K5:K6"/>
    <mergeCell ref="L5:L6"/>
    <mergeCell ref="A5:A6"/>
    <mergeCell ref="B5:B6"/>
    <mergeCell ref="C5:C6"/>
    <mergeCell ref="D5:E5"/>
    <mergeCell ref="F5:F6"/>
    <mergeCell ref="C1:I1"/>
    <mergeCell ref="B3:G3"/>
    <mergeCell ref="B4:G4"/>
    <mergeCell ref="H5:H6"/>
    <mergeCell ref="G5:G6"/>
    <mergeCell ref="I5:I6"/>
  </mergeCells>
  <phoneticPr fontId="30" type="noConversion"/>
  <dataValidations xWindow="41632" yWindow="46560" count="1">
    <dataValidation type="list" allowBlank="1" showErrorMessage="1" sqref="Y7:Y32">
      <formula1>$AG$6:$AG$9</formula1>
      <formula2>0</formula2>
    </dataValidation>
  </dataValidations>
  <pageMargins left="0.7" right="0.7" top="0.75" bottom="0.75" header="0.51180555555555551" footer="0.51180555555555551"/>
  <pageSetup paperSize="9" firstPageNumber="0" orientation="portrait" horizontalDpi="300" verticalDpi="30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9"/>
    <pageSetUpPr fitToPage="1"/>
  </sheetPr>
  <dimension ref="A1:T70"/>
  <sheetViews>
    <sheetView workbookViewId="0">
      <selection activeCell="B3" sqref="B3:D4"/>
    </sheetView>
  </sheetViews>
  <sheetFormatPr baseColWidth="10" defaultRowHeight="14.5" x14ac:dyDescent="0.35"/>
  <cols>
    <col min="2" max="2" width="25.453125" customWidth="1"/>
    <col min="3" max="3" width="8.81640625" customWidth="1"/>
    <col min="5" max="5" width="10.1796875" customWidth="1"/>
    <col min="7" max="7" width="31.7265625" customWidth="1"/>
    <col min="8" max="8" width="20" customWidth="1"/>
    <col min="9" max="9" width="17.81640625" customWidth="1"/>
    <col min="11" max="11" width="19.453125" customWidth="1"/>
  </cols>
  <sheetData>
    <row r="1" spans="1:20" ht="102.75" customHeight="1" x14ac:dyDescent="0.35">
      <c r="A1" s="361"/>
      <c r="B1" s="362"/>
      <c r="C1" s="362"/>
      <c r="D1" s="362"/>
      <c r="E1" s="362"/>
      <c r="F1" s="362"/>
      <c r="G1" s="362"/>
      <c r="H1" s="362"/>
      <c r="I1" s="362"/>
      <c r="J1" s="362"/>
      <c r="K1" s="363"/>
      <c r="L1" s="63"/>
      <c r="M1" s="63"/>
      <c r="N1" s="63"/>
      <c r="O1" s="63"/>
      <c r="P1" s="63"/>
      <c r="Q1" s="63"/>
      <c r="R1" s="63"/>
      <c r="S1" s="63"/>
      <c r="T1" s="63"/>
    </row>
    <row r="2" spans="1:20" ht="40.5" customHeight="1" x14ac:dyDescent="0.35">
      <c r="A2" s="4"/>
      <c r="B2" s="370" t="s">
        <v>276</v>
      </c>
      <c r="C2" s="370"/>
      <c r="D2" s="370"/>
      <c r="E2" s="370"/>
      <c r="F2" s="370"/>
      <c r="G2" s="370"/>
      <c r="H2" s="370"/>
      <c r="I2" s="370"/>
      <c r="J2" s="370"/>
      <c r="K2" s="370"/>
      <c r="L2" s="63"/>
      <c r="M2" s="63"/>
      <c r="N2" s="63"/>
      <c r="O2" s="63"/>
      <c r="P2" s="63"/>
      <c r="Q2" s="63"/>
      <c r="R2" s="63"/>
      <c r="S2" s="63"/>
      <c r="T2" s="63"/>
    </row>
    <row r="3" spans="1:20" ht="16.5" customHeight="1" x14ac:dyDescent="0.35">
      <c r="A3" s="4"/>
      <c r="B3" s="357" t="s">
        <v>272</v>
      </c>
      <c r="C3" s="357"/>
      <c r="D3" s="358"/>
      <c r="E3" s="355" t="s">
        <v>273</v>
      </c>
      <c r="F3" s="356"/>
      <c r="G3" s="6" t="s">
        <v>8</v>
      </c>
      <c r="H3" s="371"/>
      <c r="I3" s="371"/>
      <c r="J3" s="7"/>
      <c r="K3" s="8"/>
      <c r="L3" s="63"/>
      <c r="M3" s="63"/>
      <c r="N3" s="63"/>
      <c r="O3" s="63"/>
      <c r="P3" s="63"/>
      <c r="Q3" s="63"/>
      <c r="R3" s="63"/>
      <c r="S3" s="63"/>
      <c r="T3" s="63"/>
    </row>
    <row r="4" spans="1:20" ht="15" customHeight="1" x14ac:dyDescent="0.35">
      <c r="A4" s="4"/>
      <c r="B4" s="357"/>
      <c r="C4" s="357"/>
      <c r="D4" s="358"/>
      <c r="E4" s="355"/>
      <c r="F4" s="356"/>
      <c r="G4" s="6" t="s">
        <v>265</v>
      </c>
      <c r="H4" s="372"/>
      <c r="I4" s="372"/>
      <c r="J4" s="372"/>
      <c r="K4" s="372"/>
      <c r="L4" s="63"/>
      <c r="M4" s="63"/>
      <c r="N4" s="63"/>
      <c r="O4" s="63"/>
      <c r="P4" s="63"/>
      <c r="Q4" s="63"/>
      <c r="R4" s="63"/>
      <c r="S4" s="63"/>
      <c r="T4" s="63"/>
    </row>
    <row r="5" spans="1:20" x14ac:dyDescent="0.35">
      <c r="A5" s="4"/>
      <c r="B5" s="5"/>
      <c r="C5" s="5"/>
      <c r="D5" s="5"/>
      <c r="E5" s="5"/>
      <c r="F5" s="5"/>
      <c r="G5" s="6" t="s">
        <v>9</v>
      </c>
      <c r="H5" s="121"/>
      <c r="I5" s="5"/>
      <c r="J5" s="5"/>
      <c r="K5" s="9"/>
      <c r="L5" s="63"/>
      <c r="M5" s="63"/>
      <c r="N5" s="63"/>
      <c r="O5" s="63"/>
      <c r="P5" s="63"/>
      <c r="Q5" s="63"/>
      <c r="R5" s="63"/>
      <c r="S5" s="63"/>
      <c r="T5" s="63"/>
    </row>
    <row r="6" spans="1:20" ht="15" customHeight="1" x14ac:dyDescent="0.35">
      <c r="A6" s="4"/>
      <c r="B6" s="359" t="s">
        <v>10</v>
      </c>
      <c r="C6" s="359"/>
      <c r="D6" s="359"/>
      <c r="E6" s="359"/>
      <c r="F6" s="5"/>
      <c r="G6" s="6" t="s">
        <v>11</v>
      </c>
      <c r="H6" s="10"/>
      <c r="I6" s="11"/>
      <c r="J6" s="11"/>
      <c r="K6" s="12"/>
      <c r="L6" s="63"/>
      <c r="M6" s="63"/>
      <c r="N6" s="63"/>
      <c r="O6" s="63"/>
      <c r="P6" s="63"/>
      <c r="Q6" s="63"/>
      <c r="R6" s="63"/>
      <c r="S6" s="63"/>
      <c r="T6" s="63"/>
    </row>
    <row r="7" spans="1:20" ht="15" customHeight="1" x14ac:dyDescent="0.35">
      <c r="A7" s="4"/>
      <c r="B7" s="5"/>
      <c r="C7" s="5"/>
      <c r="D7" s="360"/>
      <c r="E7" s="360"/>
      <c r="F7" s="5"/>
      <c r="G7" s="6" t="s">
        <v>12</v>
      </c>
      <c r="H7" s="352"/>
      <c r="I7" s="352"/>
      <c r="J7" s="352"/>
      <c r="K7" s="352"/>
      <c r="L7" s="63"/>
      <c r="M7" s="63"/>
      <c r="N7" s="63"/>
      <c r="O7" s="63"/>
      <c r="P7" s="63"/>
      <c r="Q7" s="63"/>
      <c r="R7" s="63"/>
      <c r="S7" s="63"/>
      <c r="T7" s="63"/>
    </row>
    <row r="8" spans="1:20" x14ac:dyDescent="0.35">
      <c r="A8" s="4"/>
      <c r="B8" s="13"/>
      <c r="C8" s="13"/>
      <c r="D8" s="373" t="s">
        <v>13</v>
      </c>
      <c r="E8" s="373"/>
      <c r="F8" s="5"/>
      <c r="G8" s="6" t="s">
        <v>14</v>
      </c>
      <c r="H8" s="14"/>
      <c r="I8" s="5"/>
      <c r="J8" s="5"/>
      <c r="K8" s="15"/>
      <c r="L8" s="63"/>
      <c r="M8" s="63"/>
      <c r="N8" s="63"/>
      <c r="O8" s="63"/>
      <c r="P8" s="63"/>
      <c r="Q8" s="63"/>
      <c r="R8" s="63"/>
      <c r="S8" s="63"/>
      <c r="T8" s="63"/>
    </row>
    <row r="9" spans="1:20" x14ac:dyDescent="0.35">
      <c r="A9" s="4"/>
      <c r="B9" s="13"/>
      <c r="C9" s="13"/>
      <c r="D9" s="16">
        <v>2024</v>
      </c>
      <c r="E9" s="16">
        <v>2025</v>
      </c>
      <c r="F9" s="136">
        <v>2026</v>
      </c>
      <c r="G9" s="5"/>
      <c r="H9" s="5"/>
      <c r="I9" s="5"/>
      <c r="J9" s="5"/>
      <c r="K9" s="15"/>
      <c r="L9" s="63"/>
      <c r="M9" s="63"/>
      <c r="N9" s="63"/>
      <c r="O9" s="63"/>
      <c r="P9" s="63"/>
      <c r="Q9" s="63"/>
      <c r="R9" s="63"/>
      <c r="S9" s="63"/>
      <c r="T9" s="63"/>
    </row>
    <row r="10" spans="1:20" x14ac:dyDescent="0.35">
      <c r="A10" s="4"/>
      <c r="B10" s="365"/>
      <c r="C10" s="365"/>
      <c r="D10" s="364" t="s">
        <v>15</v>
      </c>
      <c r="E10" s="364"/>
      <c r="F10" s="364"/>
      <c r="G10" s="5"/>
      <c r="H10" s="5"/>
      <c r="I10" s="5"/>
      <c r="J10" s="5"/>
      <c r="K10" s="15"/>
      <c r="L10" s="63"/>
      <c r="M10" s="63"/>
      <c r="N10" s="63"/>
      <c r="O10" s="63"/>
      <c r="P10" s="63"/>
      <c r="Q10" s="63"/>
      <c r="R10" s="63"/>
      <c r="S10" s="63"/>
      <c r="T10" s="63"/>
    </row>
    <row r="11" spans="1:20" ht="15" customHeight="1" x14ac:dyDescent="0.35">
      <c r="A11" s="4"/>
      <c r="B11" s="353" t="s">
        <v>16</v>
      </c>
      <c r="C11" s="353"/>
      <c r="D11" s="123">
        <v>53.61</v>
      </c>
      <c r="E11" s="182">
        <v>55.97</v>
      </c>
      <c r="F11" s="132"/>
      <c r="G11" s="354" t="s">
        <v>17</v>
      </c>
      <c r="H11" s="18" t="s">
        <v>18</v>
      </c>
      <c r="I11" s="184"/>
      <c r="J11" s="354" t="s">
        <v>19</v>
      </c>
      <c r="K11" s="19"/>
      <c r="L11" s="63"/>
      <c r="M11" s="63"/>
      <c r="N11" s="63"/>
      <c r="O11" s="63"/>
      <c r="P11" s="63"/>
      <c r="Q11" s="63"/>
      <c r="R11" s="63"/>
      <c r="S11" s="63"/>
      <c r="T11" s="63"/>
    </row>
    <row r="12" spans="1:20" x14ac:dyDescent="0.35">
      <c r="A12" s="4"/>
      <c r="B12" s="353" t="s">
        <v>20</v>
      </c>
      <c r="C12" s="353"/>
      <c r="D12" s="123">
        <v>72.77</v>
      </c>
      <c r="E12" s="182">
        <v>75.959999999999994</v>
      </c>
      <c r="F12" s="132"/>
      <c r="G12" s="354"/>
      <c r="H12" s="18" t="s">
        <v>21</v>
      </c>
      <c r="I12" s="184"/>
      <c r="J12" s="354"/>
      <c r="K12" s="19"/>
      <c r="L12" s="63"/>
      <c r="M12" s="63" t="s">
        <v>270</v>
      </c>
      <c r="N12" s="63"/>
      <c r="O12" s="63"/>
      <c r="P12" s="63"/>
      <c r="Q12" s="63"/>
      <c r="R12" s="63"/>
      <c r="S12" s="63"/>
      <c r="T12" s="63"/>
    </row>
    <row r="13" spans="1:20" x14ac:dyDescent="0.35">
      <c r="A13" s="4"/>
      <c r="B13" s="353" t="s">
        <v>22</v>
      </c>
      <c r="C13" s="353"/>
      <c r="D13" s="123">
        <v>4.07</v>
      </c>
      <c r="E13" s="182">
        <v>4.25</v>
      </c>
      <c r="F13" s="132"/>
      <c r="G13" s="354"/>
      <c r="H13" s="18" t="s">
        <v>23</v>
      </c>
      <c r="I13" s="184"/>
      <c r="J13" s="354"/>
      <c r="K13" s="19"/>
      <c r="L13" s="63"/>
      <c r="M13" s="63"/>
      <c r="N13" s="63"/>
      <c r="O13" s="63"/>
      <c r="P13" s="63"/>
      <c r="Q13" s="63"/>
      <c r="R13" s="63"/>
      <c r="S13" s="63"/>
      <c r="T13" s="63"/>
    </row>
    <row r="14" spans="1:20" x14ac:dyDescent="0.35">
      <c r="A14" s="4"/>
      <c r="B14" s="353" t="s">
        <v>24</v>
      </c>
      <c r="C14" s="353"/>
      <c r="D14" s="123">
        <v>2</v>
      </c>
      <c r="E14" s="182">
        <v>2.09</v>
      </c>
      <c r="F14" s="132"/>
      <c r="G14" s="354"/>
      <c r="H14" s="18" t="s">
        <v>25</v>
      </c>
      <c r="I14" s="20">
        <f>SUM(I11:I13)</f>
        <v>0</v>
      </c>
      <c r="J14" s="354"/>
      <c r="K14" s="21">
        <f>SUM(K11:K13)</f>
        <v>0</v>
      </c>
      <c r="L14" s="63"/>
      <c r="M14" s="63"/>
      <c r="N14" s="63"/>
      <c r="O14" s="63"/>
      <c r="P14" s="63"/>
      <c r="Q14" s="63"/>
      <c r="R14" s="63"/>
      <c r="S14" s="63"/>
      <c r="T14" s="63"/>
    </row>
    <row r="15" spans="1:20" ht="15" customHeight="1" x14ac:dyDescent="0.35">
      <c r="A15" s="4"/>
      <c r="B15" s="367" t="s">
        <v>26</v>
      </c>
      <c r="C15" s="17" t="s">
        <v>27</v>
      </c>
      <c r="D15" s="123">
        <v>3.82</v>
      </c>
      <c r="E15" s="182">
        <v>3.99</v>
      </c>
      <c r="F15" s="132"/>
      <c r="G15" s="5"/>
      <c r="H15" s="5"/>
      <c r="I15" s="5"/>
      <c r="J15" s="5"/>
      <c r="K15" s="15"/>
      <c r="L15" s="63"/>
      <c r="M15" s="63"/>
      <c r="N15" s="63"/>
      <c r="O15" s="63"/>
      <c r="P15" s="63"/>
      <c r="Q15" s="63"/>
      <c r="R15" s="63"/>
      <c r="S15" s="63"/>
      <c r="T15" s="63"/>
    </row>
    <row r="16" spans="1:20" x14ac:dyDescent="0.35">
      <c r="A16" s="4"/>
      <c r="B16" s="367"/>
      <c r="C16" s="17" t="s">
        <v>28</v>
      </c>
      <c r="D16" s="123">
        <v>3.56</v>
      </c>
      <c r="E16" s="182">
        <v>3.72</v>
      </c>
      <c r="F16" s="132"/>
      <c r="G16" s="5"/>
      <c r="H16" s="5"/>
      <c r="I16" s="5"/>
      <c r="J16" s="5"/>
      <c r="K16" s="15"/>
      <c r="L16" s="63"/>
      <c r="M16" s="63"/>
      <c r="N16" s="63"/>
      <c r="O16" s="63"/>
      <c r="P16" s="63"/>
      <c r="Q16" s="63"/>
      <c r="R16" s="63"/>
      <c r="S16" s="63"/>
      <c r="T16" s="63"/>
    </row>
    <row r="17" spans="1:20" s="135" customFormat="1" x14ac:dyDescent="0.35">
      <c r="A17" s="131"/>
      <c r="B17" s="127"/>
      <c r="C17" s="126" t="s">
        <v>244</v>
      </c>
      <c r="D17" s="132">
        <f>D20*D23</f>
        <v>7.6726459999999985</v>
      </c>
      <c r="E17" s="183">
        <f>E20*E23</f>
        <v>9.2540399999999998</v>
      </c>
      <c r="F17" s="132"/>
      <c r="G17" s="133"/>
      <c r="H17" s="133"/>
      <c r="I17" s="133"/>
      <c r="J17" s="133"/>
      <c r="K17" s="134"/>
    </row>
    <row r="18" spans="1:20" x14ac:dyDescent="0.35">
      <c r="A18" s="4"/>
      <c r="B18" s="353" t="s">
        <v>29</v>
      </c>
      <c r="C18" s="353"/>
      <c r="D18" s="22">
        <f>SUM(D11:D17)</f>
        <v>147.50264599999997</v>
      </c>
      <c r="E18" s="22">
        <f t="shared" ref="E18:F18" si="0">SUM(E11:E17)</f>
        <v>155.23404000000002</v>
      </c>
      <c r="F18" s="22">
        <f t="shared" si="0"/>
        <v>0</v>
      </c>
      <c r="G18" s="5"/>
      <c r="H18" s="5"/>
      <c r="I18" s="5"/>
      <c r="J18" s="5"/>
      <c r="K18" s="15"/>
      <c r="L18" s="63"/>
      <c r="M18" s="63"/>
      <c r="N18" s="63"/>
      <c r="O18" s="63"/>
      <c r="P18" s="63"/>
      <c r="Q18" s="63"/>
      <c r="R18" s="63"/>
      <c r="S18" s="63"/>
      <c r="T18" s="63"/>
    </row>
    <row r="19" spans="1:20" x14ac:dyDescent="0.35">
      <c r="A19" s="4"/>
      <c r="B19" s="13"/>
      <c r="C19" s="13"/>
      <c r="D19" s="13"/>
      <c r="E19" s="13"/>
      <c r="F19" s="13"/>
      <c r="G19" s="368" t="s">
        <v>30</v>
      </c>
      <c r="H19" s="369"/>
      <c r="I19" s="369"/>
      <c r="J19" s="369"/>
      <c r="K19" s="15"/>
      <c r="L19" s="63"/>
      <c r="M19" s="63"/>
      <c r="N19" s="63"/>
      <c r="O19" s="63"/>
      <c r="P19" s="63"/>
      <c r="Q19" s="63"/>
      <c r="R19" s="63"/>
      <c r="S19" s="63"/>
      <c r="T19" s="63"/>
    </row>
    <row r="20" spans="1:20" x14ac:dyDescent="0.35">
      <c r="A20" s="131"/>
      <c r="B20" s="13"/>
      <c r="C20" s="126" t="s">
        <v>244</v>
      </c>
      <c r="D20" s="137">
        <v>5.7999999999999996E-3</v>
      </c>
      <c r="E20" s="137">
        <v>6.7000000000000002E-3</v>
      </c>
      <c r="F20" s="138"/>
      <c r="G20" s="24"/>
      <c r="H20" s="23">
        <f>D9</f>
        <v>2024</v>
      </c>
      <c r="I20" s="23">
        <f>E9</f>
        <v>2025</v>
      </c>
      <c r="J20" s="23">
        <f>F9</f>
        <v>2026</v>
      </c>
      <c r="K20" s="15"/>
      <c r="L20" s="63"/>
      <c r="M20" s="63"/>
      <c r="N20" s="63"/>
      <c r="O20" s="63"/>
      <c r="P20" s="63"/>
      <c r="Q20" s="63"/>
      <c r="R20" s="63"/>
      <c r="S20" s="63"/>
      <c r="T20" s="63"/>
    </row>
    <row r="21" spans="1:20" ht="15" customHeight="1" x14ac:dyDescent="0.35">
      <c r="A21" s="4"/>
      <c r="B21" s="357" t="s">
        <v>31</v>
      </c>
      <c r="C21" s="25" t="s">
        <v>32</v>
      </c>
      <c r="D21" s="124">
        <v>1134</v>
      </c>
      <c r="E21" s="139">
        <v>1184</v>
      </c>
      <c r="F21" s="139"/>
      <c r="G21" s="26" t="s">
        <v>33</v>
      </c>
      <c r="H21" s="125">
        <f>IF(E3="2024",D21,D21*0.75)</f>
        <v>1134</v>
      </c>
      <c r="I21" s="125">
        <f>IF(E3="2024",E21,E21*0.75)</f>
        <v>1184</v>
      </c>
      <c r="J21" s="125">
        <f>IF(E3="2024",F21,F21*0.75)</f>
        <v>0</v>
      </c>
      <c r="K21" s="15"/>
      <c r="L21" s="63"/>
      <c r="M21" s="63"/>
      <c r="N21" s="63"/>
      <c r="O21" s="63"/>
      <c r="P21" s="63"/>
      <c r="Q21" s="63"/>
      <c r="R21" s="63"/>
      <c r="S21" s="63"/>
      <c r="T21" s="63"/>
    </row>
    <row r="22" spans="1:20" x14ac:dyDescent="0.35">
      <c r="A22" s="4"/>
      <c r="B22" s="357"/>
      <c r="C22" s="25" t="s">
        <v>34</v>
      </c>
      <c r="D22" s="124">
        <f>D21/30</f>
        <v>37.799999999999997</v>
      </c>
      <c r="E22" s="124">
        <f>E21/30</f>
        <v>39.466666666666669</v>
      </c>
      <c r="F22" s="124"/>
      <c r="G22" s="26" t="s">
        <v>35</v>
      </c>
      <c r="H22" s="125">
        <f>ROUND(IF(E3="2024",D22,D22*0.75),2)</f>
        <v>37.799999999999997</v>
      </c>
      <c r="I22" s="125">
        <f>ROUND(IF(E3="2024",E22,E22*0.75),2)</f>
        <v>39.47</v>
      </c>
      <c r="J22" s="125">
        <f>ROUND(IF(E3="2024",F22,F22*0.75),2)</f>
        <v>0</v>
      </c>
      <c r="K22" s="15"/>
      <c r="L22" s="63"/>
      <c r="M22" s="63"/>
      <c r="N22" s="63"/>
      <c r="O22" s="63"/>
      <c r="P22" s="63"/>
      <c r="Q22" s="63"/>
      <c r="R22" s="63"/>
      <c r="S22" s="63"/>
      <c r="T22" s="63"/>
    </row>
    <row r="23" spans="1:20" x14ac:dyDescent="0.35">
      <c r="A23" s="4"/>
      <c r="B23" s="5"/>
      <c r="C23" s="146" t="s">
        <v>247</v>
      </c>
      <c r="D23" s="140">
        <v>1322.87</v>
      </c>
      <c r="E23" s="140">
        <v>1381.2</v>
      </c>
      <c r="F23" s="140"/>
      <c r="G23" s="5"/>
      <c r="H23" s="5"/>
      <c r="I23" s="5"/>
      <c r="J23" s="5"/>
      <c r="K23" s="15"/>
      <c r="L23" s="63"/>
      <c r="M23" s="63"/>
      <c r="N23" s="63"/>
      <c r="O23" s="63"/>
      <c r="P23" s="63"/>
      <c r="Q23" s="63"/>
      <c r="R23" s="63"/>
      <c r="S23" s="63"/>
      <c r="T23" s="63"/>
    </row>
    <row r="24" spans="1:20" x14ac:dyDescent="0.35">
      <c r="A24" s="4"/>
      <c r="B24" s="353" t="s">
        <v>36</v>
      </c>
      <c r="C24" s="353"/>
      <c r="D24" s="366">
        <v>421</v>
      </c>
      <c r="E24" s="366"/>
      <c r="F24" s="5"/>
      <c r="G24" s="5"/>
      <c r="H24" s="5"/>
      <c r="I24" s="5"/>
      <c r="J24" s="5"/>
      <c r="K24" s="15"/>
      <c r="L24" s="63"/>
      <c r="M24" s="63"/>
      <c r="N24" s="63"/>
      <c r="O24" s="63"/>
      <c r="P24" s="63"/>
      <c r="Q24" s="63"/>
      <c r="R24" s="63"/>
      <c r="S24" s="63"/>
      <c r="T24" s="63"/>
    </row>
    <row r="25" spans="1:20" x14ac:dyDescent="0.35">
      <c r="A25" s="27"/>
      <c r="B25" s="28"/>
      <c r="C25" s="28"/>
      <c r="D25" s="28"/>
      <c r="E25" s="28"/>
      <c r="F25" s="28"/>
      <c r="G25" s="28"/>
      <c r="H25" s="28"/>
      <c r="I25" s="28"/>
      <c r="J25" s="28"/>
      <c r="K25" s="29"/>
      <c r="L25" s="63"/>
      <c r="M25" s="63"/>
      <c r="N25" s="63"/>
      <c r="O25" s="63"/>
      <c r="P25" s="63"/>
      <c r="Q25" s="63"/>
      <c r="R25" s="63"/>
      <c r="S25" s="63"/>
      <c r="T25" s="63"/>
    </row>
    <row r="26" spans="1:20" x14ac:dyDescent="0.35">
      <c r="L26" s="63"/>
      <c r="M26" s="63"/>
      <c r="N26" s="63"/>
      <c r="O26" s="63"/>
      <c r="P26" s="63"/>
      <c r="Q26" s="63"/>
      <c r="R26" s="63"/>
      <c r="S26" s="63"/>
      <c r="T26" s="63"/>
    </row>
    <row r="27" spans="1:20" x14ac:dyDescent="0.35">
      <c r="B27" s="63"/>
      <c r="C27" s="63"/>
      <c r="D27" s="63"/>
      <c r="E27" s="63"/>
      <c r="F27" s="63"/>
      <c r="G27" s="63"/>
      <c r="H27" s="63"/>
      <c r="I27" s="63"/>
      <c r="J27" s="63"/>
      <c r="K27" s="63"/>
      <c r="L27" s="63"/>
      <c r="M27" s="63"/>
      <c r="N27" s="63"/>
      <c r="O27" s="63"/>
      <c r="P27" s="63"/>
      <c r="Q27" s="63"/>
      <c r="R27" s="63"/>
      <c r="S27" s="63"/>
      <c r="T27" s="63"/>
    </row>
    <row r="28" spans="1:20" x14ac:dyDescent="0.35">
      <c r="B28" s="63"/>
      <c r="C28" s="63"/>
      <c r="D28" s="63"/>
      <c r="E28" s="63"/>
      <c r="F28" s="63"/>
      <c r="G28" s="63"/>
      <c r="H28" s="63"/>
      <c r="I28" s="63"/>
      <c r="J28" s="63"/>
      <c r="K28" s="63"/>
      <c r="L28" s="63"/>
      <c r="M28" s="63"/>
      <c r="N28" s="63"/>
      <c r="O28" s="63"/>
      <c r="P28" s="63"/>
      <c r="Q28" s="63"/>
      <c r="R28" s="63"/>
      <c r="S28" s="63"/>
      <c r="T28" s="63"/>
    </row>
    <row r="29" spans="1:20" x14ac:dyDescent="0.35">
      <c r="B29" s="63"/>
      <c r="C29" s="63"/>
      <c r="D29" s="63"/>
      <c r="E29" s="63"/>
      <c r="F29" s="63"/>
      <c r="G29" s="63"/>
      <c r="H29" s="63"/>
      <c r="I29" s="63"/>
      <c r="J29" s="63"/>
      <c r="K29" s="63"/>
      <c r="L29" s="63"/>
      <c r="M29" s="63"/>
      <c r="N29" s="63"/>
      <c r="O29" s="63"/>
      <c r="P29" s="63"/>
      <c r="Q29" s="63"/>
      <c r="R29" s="63"/>
      <c r="S29" s="63"/>
      <c r="T29" s="63"/>
    </row>
    <row r="30" spans="1:20" x14ac:dyDescent="0.35">
      <c r="B30" s="63"/>
      <c r="C30" s="63"/>
      <c r="D30" s="63"/>
      <c r="E30" s="63"/>
      <c r="F30" s="63"/>
      <c r="G30" s="63"/>
      <c r="H30" s="63"/>
      <c r="I30" s="63"/>
      <c r="J30" s="63"/>
      <c r="K30" s="63"/>
      <c r="L30" s="63"/>
      <c r="M30" s="63"/>
      <c r="N30" s="63"/>
      <c r="O30" s="63"/>
      <c r="P30" s="63"/>
      <c r="Q30" s="63"/>
      <c r="R30" s="63"/>
      <c r="S30" s="63"/>
      <c r="T30" s="63"/>
    </row>
    <row r="31" spans="1:20" x14ac:dyDescent="0.35">
      <c r="B31" s="63"/>
      <c r="C31" s="63"/>
      <c r="D31" s="63"/>
      <c r="E31" s="63"/>
      <c r="F31" s="63"/>
      <c r="G31" s="63"/>
      <c r="H31" s="63"/>
      <c r="I31" s="63"/>
      <c r="J31" s="63"/>
      <c r="K31" s="63"/>
      <c r="L31" s="63"/>
      <c r="M31" s="63"/>
      <c r="N31" s="63"/>
      <c r="O31" s="63"/>
      <c r="P31" s="63"/>
      <c r="Q31" s="63"/>
      <c r="R31" s="63"/>
      <c r="S31" s="63"/>
      <c r="T31" s="63"/>
    </row>
    <row r="32" spans="1:20" x14ac:dyDescent="0.35">
      <c r="B32" s="63"/>
      <c r="C32" s="63"/>
      <c r="D32" s="63"/>
      <c r="E32" s="63"/>
      <c r="F32" s="63"/>
      <c r="G32" s="63"/>
      <c r="H32" s="63"/>
      <c r="I32" s="63"/>
      <c r="J32" s="63"/>
      <c r="K32" s="63"/>
      <c r="L32" s="63"/>
      <c r="M32" s="63"/>
      <c r="N32" s="63"/>
      <c r="O32" s="63"/>
      <c r="P32" s="63"/>
      <c r="Q32" s="63"/>
      <c r="R32" s="63"/>
      <c r="S32" s="63"/>
      <c r="T32" s="63"/>
    </row>
    <row r="33" spans="2:20" x14ac:dyDescent="0.35">
      <c r="B33" s="63"/>
      <c r="C33" s="63"/>
      <c r="D33" s="63"/>
      <c r="E33" s="63"/>
      <c r="F33" s="63"/>
      <c r="G33" s="63"/>
      <c r="H33" s="63"/>
      <c r="I33" s="63"/>
      <c r="J33" s="63"/>
      <c r="K33" s="63"/>
      <c r="L33" s="63"/>
      <c r="M33" s="63"/>
      <c r="N33" s="63"/>
      <c r="O33" s="63"/>
      <c r="P33" s="63"/>
      <c r="Q33" s="63"/>
      <c r="R33" s="63"/>
      <c r="S33" s="63"/>
      <c r="T33" s="63"/>
    </row>
    <row r="34" spans="2:20" x14ac:dyDescent="0.35">
      <c r="B34" s="63"/>
      <c r="C34" s="63"/>
      <c r="D34" s="63"/>
      <c r="E34" s="63"/>
      <c r="F34" s="63"/>
      <c r="G34" s="63"/>
      <c r="H34" s="63"/>
      <c r="I34" s="63"/>
      <c r="J34" s="63"/>
      <c r="K34" s="63"/>
      <c r="L34" s="63"/>
      <c r="M34" s="63"/>
      <c r="N34" s="63"/>
      <c r="O34" s="63"/>
      <c r="P34" s="63"/>
      <c r="Q34" s="63"/>
      <c r="R34" s="63"/>
      <c r="S34" s="63"/>
      <c r="T34" s="63"/>
    </row>
    <row r="35" spans="2:20" s="63" customFormat="1" x14ac:dyDescent="0.35"/>
    <row r="36" spans="2:20" s="63" customFormat="1" x14ac:dyDescent="0.35"/>
    <row r="37" spans="2:20" s="63" customFormat="1" x14ac:dyDescent="0.35"/>
    <row r="38" spans="2:20" s="63" customFormat="1" x14ac:dyDescent="0.35"/>
    <row r="39" spans="2:20" s="63" customFormat="1" x14ac:dyDescent="0.35"/>
    <row r="40" spans="2:20" s="63" customFormat="1" x14ac:dyDescent="0.35"/>
    <row r="41" spans="2:20" s="120" customFormat="1" x14ac:dyDescent="0.35">
      <c r="B41" s="63"/>
      <c r="C41" s="63"/>
      <c r="D41" s="63"/>
      <c r="E41" s="63"/>
      <c r="F41" s="63"/>
      <c r="G41" s="63"/>
      <c r="H41" s="63"/>
      <c r="I41" s="63"/>
      <c r="J41" s="63"/>
      <c r="K41" s="63"/>
      <c r="L41" s="63"/>
      <c r="M41" s="63"/>
      <c r="N41" s="63"/>
      <c r="O41" s="63"/>
      <c r="P41" s="63"/>
      <c r="Q41" s="63"/>
      <c r="R41" s="63"/>
      <c r="S41" s="63"/>
      <c r="T41" s="63"/>
    </row>
    <row r="42" spans="2:20" s="63" customFormat="1" x14ac:dyDescent="0.35"/>
    <row r="43" spans="2:20" s="63" customFormat="1" x14ac:dyDescent="0.35"/>
    <row r="44" spans="2:20" s="63" customFormat="1" x14ac:dyDescent="0.35"/>
    <row r="45" spans="2:20" s="63" customFormat="1" x14ac:dyDescent="0.35"/>
    <row r="46" spans="2:20" s="63" customFormat="1" x14ac:dyDescent="0.35"/>
    <row r="47" spans="2:20" s="63" customFormat="1" x14ac:dyDescent="0.35"/>
    <row r="48" spans="2:20" s="63" customFormat="1" x14ac:dyDescent="0.35"/>
    <row r="49" spans="2:15" s="63" customFormat="1" x14ac:dyDescent="0.35"/>
    <row r="50" spans="2:15" x14ac:dyDescent="0.35">
      <c r="B50" s="63"/>
      <c r="C50" s="63"/>
      <c r="D50" s="63"/>
      <c r="E50" s="63"/>
      <c r="F50" s="63"/>
      <c r="G50" s="63"/>
      <c r="H50" s="63"/>
      <c r="I50" s="63"/>
      <c r="J50" s="63"/>
      <c r="K50" s="63"/>
      <c r="L50" s="63"/>
      <c r="M50" s="63"/>
      <c r="N50" s="63"/>
      <c r="O50" s="63"/>
    </row>
    <row r="51" spans="2:15" x14ac:dyDescent="0.35">
      <c r="B51" s="63"/>
      <c r="C51" s="63"/>
      <c r="D51" s="63"/>
      <c r="E51" s="63"/>
      <c r="F51" s="63"/>
      <c r="G51" s="63"/>
      <c r="H51" s="63"/>
      <c r="I51" s="63"/>
      <c r="J51" s="63"/>
      <c r="K51" s="63"/>
      <c r="L51" s="63"/>
      <c r="M51" s="63"/>
      <c r="N51" s="63"/>
      <c r="O51" s="63"/>
    </row>
    <row r="52" spans="2:15" x14ac:dyDescent="0.35">
      <c r="B52" s="63"/>
      <c r="C52" s="63"/>
      <c r="D52" s="63"/>
      <c r="E52" s="63"/>
      <c r="F52" s="63"/>
      <c r="G52" s="63"/>
      <c r="H52" s="63"/>
      <c r="I52" s="63"/>
      <c r="J52" s="63"/>
      <c r="K52" s="63"/>
      <c r="L52" s="63"/>
      <c r="M52" s="63"/>
      <c r="N52" s="63"/>
      <c r="O52" s="63"/>
    </row>
    <row r="53" spans="2:15" x14ac:dyDescent="0.35">
      <c r="B53" s="63"/>
      <c r="C53" s="63"/>
      <c r="D53" s="63"/>
      <c r="E53" s="63"/>
      <c r="F53" s="63"/>
      <c r="G53" s="63"/>
      <c r="H53" s="63"/>
      <c r="I53" s="63"/>
      <c r="J53" s="63"/>
      <c r="K53" s="63"/>
      <c r="L53" s="63"/>
      <c r="M53" s="63"/>
      <c r="N53" s="63"/>
      <c r="O53" s="63"/>
    </row>
    <row r="54" spans="2:15" x14ac:dyDescent="0.35">
      <c r="B54" s="63"/>
      <c r="C54" s="63"/>
      <c r="D54" s="63"/>
      <c r="E54" s="63"/>
      <c r="F54" s="63"/>
      <c r="G54" s="63"/>
      <c r="H54" s="63"/>
      <c r="I54" s="63"/>
      <c r="J54" s="63"/>
      <c r="K54" s="63"/>
      <c r="L54" s="63"/>
      <c r="M54" s="63"/>
      <c r="N54" s="63"/>
      <c r="O54" s="63"/>
    </row>
    <row r="55" spans="2:15" x14ac:dyDescent="0.35">
      <c r="B55" s="63"/>
      <c r="C55" s="63"/>
      <c r="D55" s="63"/>
      <c r="E55" s="63"/>
      <c r="F55" s="63"/>
      <c r="G55" s="63"/>
      <c r="H55" s="63"/>
      <c r="I55" s="63"/>
      <c r="J55" s="63"/>
      <c r="K55" s="63"/>
      <c r="L55" s="63"/>
      <c r="M55" s="63"/>
      <c r="N55" s="63"/>
      <c r="O55" s="63"/>
    </row>
    <row r="56" spans="2:15" x14ac:dyDescent="0.35">
      <c r="B56" s="63"/>
      <c r="C56" s="63"/>
      <c r="D56" s="63"/>
      <c r="E56" s="63"/>
      <c r="F56" s="63"/>
      <c r="G56" s="63"/>
      <c r="H56" s="63"/>
      <c r="I56" s="63"/>
      <c r="J56" s="63"/>
      <c r="K56" s="63"/>
      <c r="L56" s="63"/>
      <c r="M56" s="63"/>
      <c r="N56" s="63"/>
      <c r="O56" s="63"/>
    </row>
    <row r="57" spans="2:15" x14ac:dyDescent="0.35">
      <c r="B57" s="63"/>
      <c r="C57" s="63"/>
      <c r="D57" s="63"/>
      <c r="E57" s="63"/>
      <c r="F57" s="63"/>
      <c r="G57" s="63"/>
      <c r="H57" s="63"/>
      <c r="I57" s="63"/>
      <c r="J57" s="63"/>
      <c r="K57" s="63"/>
      <c r="L57" s="63"/>
      <c r="M57" s="63"/>
      <c r="N57" s="63"/>
      <c r="O57" s="63"/>
    </row>
    <row r="58" spans="2:15" x14ac:dyDescent="0.35">
      <c r="B58" s="63"/>
      <c r="C58" s="63"/>
      <c r="D58" s="63"/>
      <c r="E58" s="63"/>
      <c r="F58" s="63"/>
      <c r="G58" s="63"/>
      <c r="H58" s="63"/>
      <c r="I58" s="63"/>
      <c r="J58" s="63"/>
      <c r="K58" s="63"/>
      <c r="L58" s="63"/>
      <c r="M58" s="63"/>
      <c r="N58" s="63"/>
      <c r="O58" s="63"/>
    </row>
    <row r="59" spans="2:15" x14ac:dyDescent="0.35">
      <c r="B59" s="63"/>
      <c r="C59" s="63"/>
      <c r="D59" s="63"/>
      <c r="E59" s="63"/>
      <c r="F59" s="63"/>
      <c r="G59" s="63"/>
      <c r="H59" s="63"/>
      <c r="I59" s="63"/>
      <c r="J59" s="63"/>
      <c r="K59" s="63"/>
      <c r="L59" s="63"/>
      <c r="M59" s="63"/>
      <c r="N59" s="63"/>
      <c r="O59" s="63"/>
    </row>
    <row r="60" spans="2:15" x14ac:dyDescent="0.35">
      <c r="B60" s="63"/>
      <c r="C60" s="63"/>
      <c r="D60" s="63"/>
      <c r="E60" s="63"/>
      <c r="F60" s="63"/>
      <c r="G60" s="63"/>
      <c r="H60" s="63"/>
      <c r="I60" s="63"/>
      <c r="J60" s="63"/>
      <c r="K60" s="63"/>
      <c r="L60" s="63"/>
      <c r="M60" s="63"/>
      <c r="N60" s="63"/>
      <c r="O60" s="63"/>
    </row>
    <row r="61" spans="2:15" x14ac:dyDescent="0.35">
      <c r="B61" s="63"/>
      <c r="C61" s="63"/>
      <c r="D61" s="63"/>
      <c r="E61" s="63"/>
      <c r="F61" s="63"/>
      <c r="G61" s="63"/>
      <c r="H61" s="63"/>
      <c r="I61" s="63"/>
      <c r="J61" s="63"/>
      <c r="K61" s="63"/>
      <c r="L61" s="63"/>
      <c r="M61" s="63"/>
      <c r="N61" s="63"/>
      <c r="O61" s="63"/>
    </row>
    <row r="62" spans="2:15" x14ac:dyDescent="0.35">
      <c r="B62" s="63"/>
      <c r="C62" s="63"/>
      <c r="D62" s="63"/>
      <c r="E62" s="63"/>
      <c r="F62" s="63"/>
      <c r="G62" s="63"/>
      <c r="H62" s="63"/>
      <c r="I62" s="63"/>
      <c r="J62" s="63"/>
      <c r="K62" s="63"/>
      <c r="L62" s="63"/>
      <c r="M62" s="63"/>
      <c r="N62" s="63"/>
      <c r="O62" s="63"/>
    </row>
    <row r="63" spans="2:15" x14ac:dyDescent="0.35">
      <c r="B63" s="63"/>
      <c r="C63" s="63"/>
      <c r="D63" s="63"/>
      <c r="E63" s="63"/>
      <c r="F63" s="63"/>
      <c r="G63" s="63"/>
      <c r="H63" s="63"/>
      <c r="I63" s="63"/>
      <c r="J63" s="63"/>
      <c r="K63" s="63"/>
      <c r="L63" s="63"/>
      <c r="M63" s="63"/>
      <c r="N63" s="63"/>
      <c r="O63" s="63"/>
    </row>
    <row r="64" spans="2:15" x14ac:dyDescent="0.35">
      <c r="B64" s="63"/>
      <c r="C64" s="63"/>
      <c r="D64" s="63"/>
      <c r="E64" s="63"/>
      <c r="F64" s="63"/>
      <c r="G64" s="63"/>
      <c r="H64" s="63"/>
      <c r="I64" s="63"/>
      <c r="J64" s="63"/>
      <c r="K64" s="63"/>
      <c r="L64" s="63"/>
      <c r="M64" s="63"/>
      <c r="N64" s="63"/>
      <c r="O64" s="63"/>
    </row>
    <row r="65" spans="2:15" x14ac:dyDescent="0.35">
      <c r="B65" s="63"/>
      <c r="C65" s="63"/>
      <c r="D65" s="63"/>
      <c r="E65" s="63"/>
      <c r="F65" s="63"/>
      <c r="G65" s="63"/>
      <c r="H65" s="63"/>
      <c r="I65" s="63"/>
      <c r="J65" s="63"/>
      <c r="K65" s="63"/>
      <c r="L65" s="63"/>
      <c r="M65" s="63"/>
      <c r="N65" s="63"/>
      <c r="O65" s="63"/>
    </row>
    <row r="66" spans="2:15" x14ac:dyDescent="0.35">
      <c r="B66" s="63"/>
      <c r="C66" s="63"/>
      <c r="D66" s="63"/>
      <c r="E66" s="63"/>
      <c r="F66" s="63"/>
      <c r="G66" s="63"/>
      <c r="H66" s="63"/>
      <c r="I66" s="63"/>
      <c r="J66" s="63"/>
      <c r="K66" s="63"/>
      <c r="L66" s="63"/>
      <c r="M66" s="63"/>
      <c r="N66" s="63"/>
      <c r="O66" s="63"/>
    </row>
    <row r="67" spans="2:15" x14ac:dyDescent="0.35">
      <c r="B67" s="63"/>
      <c r="C67" s="63"/>
      <c r="D67" s="63"/>
      <c r="E67" s="63"/>
      <c r="F67" s="63"/>
      <c r="G67" s="63"/>
      <c r="H67" s="63"/>
      <c r="I67" s="63"/>
      <c r="J67" s="63"/>
      <c r="K67" s="63"/>
      <c r="L67" s="63"/>
      <c r="M67" s="63"/>
      <c r="N67" s="63"/>
      <c r="O67" s="63"/>
    </row>
    <row r="68" spans="2:15" x14ac:dyDescent="0.35">
      <c r="B68" s="63"/>
      <c r="C68" s="63"/>
      <c r="D68" s="63"/>
      <c r="E68" s="63"/>
      <c r="F68" s="63"/>
      <c r="G68" s="63"/>
      <c r="H68" s="63"/>
      <c r="I68" s="63"/>
      <c r="J68" s="63"/>
      <c r="K68" s="63"/>
      <c r="L68" s="63"/>
      <c r="M68" s="63"/>
      <c r="N68" s="63"/>
      <c r="O68" s="63"/>
    </row>
    <row r="69" spans="2:15" x14ac:dyDescent="0.35">
      <c r="B69" s="63"/>
      <c r="C69" s="63"/>
      <c r="D69" s="63"/>
      <c r="E69" s="63"/>
      <c r="F69" s="63"/>
      <c r="G69" s="63"/>
      <c r="H69" s="63"/>
      <c r="I69" s="63"/>
      <c r="J69" s="63"/>
      <c r="K69" s="63"/>
      <c r="L69" s="63"/>
      <c r="M69" s="63"/>
      <c r="N69" s="63"/>
      <c r="O69" s="63"/>
    </row>
    <row r="70" spans="2:15" x14ac:dyDescent="0.35">
      <c r="B70" s="63"/>
      <c r="C70" s="63"/>
      <c r="D70" s="63"/>
      <c r="E70" s="63"/>
      <c r="F70" s="63"/>
      <c r="G70" s="63"/>
      <c r="H70" s="63"/>
      <c r="I70" s="63"/>
      <c r="J70" s="63"/>
      <c r="K70" s="63"/>
      <c r="L70" s="63"/>
      <c r="M70" s="63"/>
      <c r="N70" s="63"/>
      <c r="O70" s="63"/>
    </row>
  </sheetData>
  <sheetProtection algorithmName="SHA-512" hashValue="nD42RTFyiX+T9fzlrNG9hrRcTKoZYcUPJdmrkpLyGEY29VKV25tOG0qbu7RsiP42bV0TZdyW3Y6mxKQ56ueiLQ==" saltValue="BQwBqM51ART6FLq/zj7ppg==" spinCount="100000" sheet="1" objects="1" scenarios="1"/>
  <mergeCells count="24">
    <mergeCell ref="A1:K1"/>
    <mergeCell ref="D10:F10"/>
    <mergeCell ref="B21:B22"/>
    <mergeCell ref="B10:C10"/>
    <mergeCell ref="B24:C24"/>
    <mergeCell ref="D24:E24"/>
    <mergeCell ref="B15:B16"/>
    <mergeCell ref="B18:C18"/>
    <mergeCell ref="B11:C11"/>
    <mergeCell ref="G19:J19"/>
    <mergeCell ref="B2:K2"/>
    <mergeCell ref="H3:I3"/>
    <mergeCell ref="H4:K4"/>
    <mergeCell ref="D8:E8"/>
    <mergeCell ref="J11:J14"/>
    <mergeCell ref="B12:C12"/>
    <mergeCell ref="H7:K7"/>
    <mergeCell ref="B13:C13"/>
    <mergeCell ref="B14:C14"/>
    <mergeCell ref="G11:G14"/>
    <mergeCell ref="E3:F4"/>
    <mergeCell ref="B3:D4"/>
    <mergeCell ref="B6:E6"/>
    <mergeCell ref="D7:E7"/>
  </mergeCells>
  <phoneticPr fontId="30" type="noConversion"/>
  <printOptions horizontalCentered="1" verticalCentered="1"/>
  <pageMargins left="0.31527777777777777" right="0.31527777777777777" top="0.74791666666666667" bottom="0.74861111111111112" header="0.51180555555555551" footer="0.31527777777777777"/>
  <pageSetup paperSize="9" scale="79" firstPageNumber="0" orientation="landscape" verticalDpi="300" r:id="rId1"/>
  <headerFooter alignWithMargins="0">
    <oddFooter>&amp;C&amp;D - &amp;A - &amp;F</oddFooter>
  </headerFooter>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26"/>
  </sheetPr>
  <dimension ref="A1:AG37"/>
  <sheetViews>
    <sheetView topLeftCell="O1" zoomScale="85" zoomScaleNormal="85" workbookViewId="0">
      <selection activeCell="A9" sqref="A9"/>
    </sheetView>
  </sheetViews>
  <sheetFormatPr baseColWidth="10" defaultColWidth="11.453125" defaultRowHeight="12" x14ac:dyDescent="0.3"/>
  <cols>
    <col min="1" max="1" width="10.1796875" style="171" bestFit="1" customWidth="1"/>
    <col min="2" max="2" width="67" style="171" customWidth="1"/>
    <col min="3" max="3" width="44.1796875" style="171" customWidth="1"/>
    <col min="4" max="5" width="7.81640625" style="171" customWidth="1"/>
    <col min="6" max="6" width="6.81640625" style="171" customWidth="1"/>
    <col min="7" max="7" width="14.26953125" style="171" customWidth="1"/>
    <col min="8" max="8" width="11.453125" style="171"/>
    <col min="9" max="9" width="17.81640625" style="171" customWidth="1"/>
    <col min="10" max="10" width="12.81640625" style="171" customWidth="1"/>
    <col min="11" max="11" width="12.1796875" style="171" customWidth="1"/>
    <col min="12" max="13" width="11.453125" style="171"/>
    <col min="14" max="14" width="14.26953125" style="171" bestFit="1" customWidth="1"/>
    <col min="15" max="15" width="15.81640625" style="171" customWidth="1"/>
    <col min="16" max="16" width="10.453125" style="171" customWidth="1"/>
    <col min="17" max="17" width="15.1796875" style="171" customWidth="1"/>
    <col min="18" max="18" width="11.453125" style="171"/>
    <col min="19" max="19" width="16" style="171" customWidth="1"/>
    <col min="20" max="20" width="15.453125" style="171" customWidth="1"/>
    <col min="21" max="21" width="14.54296875" style="171" customWidth="1"/>
    <col min="22" max="22" width="11.7265625" style="171" customWidth="1"/>
    <col min="23" max="23" width="14.1796875" style="171" customWidth="1"/>
    <col min="24" max="24" width="17.26953125" style="171" customWidth="1"/>
    <col min="25" max="25" width="15.7265625" style="171" customWidth="1"/>
    <col min="26" max="26" width="11.453125" style="171"/>
    <col min="27" max="27" width="152.453125" style="181" customWidth="1"/>
    <col min="28" max="28" width="15.453125" style="171" customWidth="1"/>
    <col min="29" max="16384" width="11.453125" style="171"/>
  </cols>
  <sheetData>
    <row r="1" spans="1:33" ht="15" customHeight="1" x14ac:dyDescent="0.3">
      <c r="A1" s="195"/>
      <c r="B1" s="195"/>
      <c r="C1" s="433" t="s">
        <v>8</v>
      </c>
      <c r="D1" s="433"/>
      <c r="E1" s="433"/>
      <c r="F1" s="433"/>
      <c r="G1" s="433"/>
      <c r="H1" s="433"/>
      <c r="I1" s="433"/>
      <c r="J1" s="438" t="str">
        <f>RESUMEN!D2</f>
        <v/>
      </c>
      <c r="K1" s="438"/>
      <c r="L1" s="58"/>
      <c r="M1" s="58"/>
      <c r="N1" s="58"/>
      <c r="O1" s="58"/>
      <c r="P1" s="306"/>
      <c r="Q1" s="306"/>
      <c r="R1" s="307"/>
      <c r="S1" s="307"/>
      <c r="T1" s="307"/>
      <c r="U1" s="307"/>
      <c r="V1" s="307"/>
      <c r="W1" s="307"/>
      <c r="X1" s="307"/>
      <c r="Y1" s="306"/>
      <c r="Z1" s="306"/>
      <c r="AA1" s="308"/>
      <c r="AB1" s="306"/>
    </row>
    <row r="2" spans="1:33" x14ac:dyDescent="0.3">
      <c r="A2" s="195"/>
      <c r="B2" s="195"/>
      <c r="C2" s="229"/>
      <c r="D2" s="229"/>
      <c r="E2" s="229"/>
      <c r="F2" s="229"/>
      <c r="G2" s="229"/>
      <c r="H2" s="229"/>
      <c r="I2" s="229"/>
      <c r="J2" s="196"/>
      <c r="K2" s="58"/>
      <c r="L2" s="58"/>
      <c r="M2" s="58"/>
      <c r="N2" s="58"/>
      <c r="O2" s="58"/>
      <c r="P2" s="306"/>
      <c r="Q2" s="306"/>
      <c r="R2" s="307"/>
      <c r="S2" s="307"/>
      <c r="T2" s="307"/>
      <c r="U2" s="307"/>
      <c r="V2" s="307"/>
      <c r="W2" s="307"/>
      <c r="X2" s="307"/>
      <c r="Y2" s="306"/>
      <c r="Z2" s="306"/>
      <c r="AA2" s="308"/>
      <c r="AB2" s="306"/>
    </row>
    <row r="3" spans="1:33" ht="15" customHeight="1" x14ac:dyDescent="0.3">
      <c r="A3" s="309"/>
      <c r="B3" s="434" t="s">
        <v>60</v>
      </c>
      <c r="C3" s="434"/>
      <c r="D3" s="434"/>
      <c r="E3" s="434"/>
      <c r="F3" s="434"/>
      <c r="G3" s="434"/>
      <c r="H3" s="197" t="str">
        <f>RESUMEN!D4</f>
        <v/>
      </c>
      <c r="I3" s="58"/>
      <c r="J3" s="58"/>
      <c r="K3" s="58"/>
      <c r="L3" s="58"/>
      <c r="M3" s="58"/>
      <c r="N3" s="58"/>
      <c r="O3" s="58"/>
      <c r="P3" s="306"/>
      <c r="Q3" s="306"/>
      <c r="R3" s="58"/>
      <c r="S3" s="306"/>
      <c r="T3" s="307"/>
      <c r="U3" s="307"/>
      <c r="V3" s="307"/>
      <c r="W3" s="307"/>
      <c r="X3" s="307"/>
      <c r="Y3" s="307"/>
      <c r="Z3" s="307"/>
      <c r="AA3" s="308"/>
      <c r="AB3" s="307"/>
    </row>
    <row r="4" spans="1:33" ht="22.5" customHeight="1" x14ac:dyDescent="0.3">
      <c r="A4" s="195"/>
      <c r="B4" s="434" t="s">
        <v>61</v>
      </c>
      <c r="C4" s="434"/>
      <c r="D4" s="434"/>
      <c r="E4" s="434"/>
      <c r="F4" s="434"/>
      <c r="G4" s="434"/>
      <c r="H4" s="197" t="str">
        <f>RESUMEN!D5</f>
        <v/>
      </c>
      <c r="I4" s="58"/>
      <c r="J4" s="58"/>
      <c r="K4" s="58"/>
      <c r="L4" s="58"/>
      <c r="M4" s="58"/>
      <c r="N4" s="58"/>
      <c r="O4" s="58"/>
      <c r="P4" s="306"/>
      <c r="Q4" s="306"/>
      <c r="R4" s="58"/>
      <c r="S4" s="306"/>
      <c r="T4" s="307"/>
      <c r="U4" s="307"/>
      <c r="V4" s="307"/>
      <c r="W4" s="307"/>
      <c r="X4" s="307"/>
      <c r="Y4" s="307"/>
      <c r="Z4" s="307"/>
      <c r="AA4" s="308"/>
      <c r="AB4" s="307"/>
    </row>
    <row r="5" spans="1:33" ht="67.5" customHeight="1" x14ac:dyDescent="0.3">
      <c r="A5" s="436" t="s">
        <v>41</v>
      </c>
      <c r="B5" s="435" t="s">
        <v>98</v>
      </c>
      <c r="C5" s="435" t="s">
        <v>99</v>
      </c>
      <c r="D5" s="435" t="s">
        <v>65</v>
      </c>
      <c r="E5" s="435"/>
      <c r="F5" s="437" t="s">
        <v>13</v>
      </c>
      <c r="G5" s="435" t="s">
        <v>100</v>
      </c>
      <c r="H5" s="435" t="s">
        <v>101</v>
      </c>
      <c r="I5" s="435" t="s">
        <v>102</v>
      </c>
      <c r="J5" s="435" t="s">
        <v>103</v>
      </c>
      <c r="K5" s="435" t="s">
        <v>104</v>
      </c>
      <c r="L5" s="435" t="s">
        <v>105</v>
      </c>
      <c r="M5" s="435" t="s">
        <v>106</v>
      </c>
      <c r="N5" s="435" t="s">
        <v>107</v>
      </c>
      <c r="O5" s="435" t="s">
        <v>108</v>
      </c>
      <c r="P5" s="435" t="s">
        <v>109</v>
      </c>
      <c r="Q5" s="435" t="s">
        <v>110</v>
      </c>
      <c r="R5" s="435" t="s">
        <v>84</v>
      </c>
      <c r="S5" s="435" t="s">
        <v>85</v>
      </c>
      <c r="T5" s="435" t="s">
        <v>111</v>
      </c>
      <c r="U5" s="435" t="s">
        <v>112</v>
      </c>
      <c r="V5" s="435" t="s">
        <v>113</v>
      </c>
      <c r="W5" s="435" t="s">
        <v>114</v>
      </c>
      <c r="X5" s="435" t="s">
        <v>91</v>
      </c>
      <c r="Y5" s="435" t="s">
        <v>92</v>
      </c>
      <c r="Z5" s="435" t="s">
        <v>93</v>
      </c>
      <c r="AA5" s="435" t="s">
        <v>94</v>
      </c>
      <c r="AB5" s="435" t="s">
        <v>45</v>
      </c>
    </row>
    <row r="6" spans="1:33" x14ac:dyDescent="0.3">
      <c r="A6" s="436"/>
      <c r="B6" s="435"/>
      <c r="C6" s="435"/>
      <c r="D6" s="310" t="s">
        <v>115</v>
      </c>
      <c r="E6" s="310" t="s">
        <v>116</v>
      </c>
      <c r="F6" s="437"/>
      <c r="G6" s="435"/>
      <c r="H6" s="435"/>
      <c r="I6" s="435"/>
      <c r="J6" s="435"/>
      <c r="K6" s="435"/>
      <c r="L6" s="435"/>
      <c r="M6" s="435"/>
      <c r="N6" s="435"/>
      <c r="O6" s="435"/>
      <c r="P6" s="435"/>
      <c r="Q6" s="435"/>
      <c r="R6" s="435"/>
      <c r="S6" s="435"/>
      <c r="T6" s="435"/>
      <c r="U6" s="435"/>
      <c r="V6" s="435"/>
      <c r="W6" s="435"/>
      <c r="X6" s="435"/>
      <c r="Y6" s="435"/>
      <c r="Z6" s="435"/>
      <c r="AA6" s="435"/>
      <c r="AB6" s="435"/>
      <c r="AG6" s="172" t="s">
        <v>95</v>
      </c>
    </row>
    <row r="7" spans="1:33" ht="20.149999999999999" customHeight="1" x14ac:dyDescent="0.3">
      <c r="A7" s="285" t="str">
        <f>IF(RESUMEN!H9="","",RESUMEN!H9)</f>
        <v/>
      </c>
      <c r="B7" s="286" t="str">
        <f>IF(RESUMEN!I9="","",RESUMEN!I9)</f>
        <v/>
      </c>
      <c r="C7" s="286" t="str">
        <f>IF(RESUMEN!J9="","",RESUMEN!J9)</f>
        <v/>
      </c>
      <c r="D7" s="288"/>
      <c r="E7" s="288"/>
      <c r="F7" s="289"/>
      <c r="G7" s="290">
        <v>0</v>
      </c>
      <c r="H7" s="290">
        <v>0</v>
      </c>
      <c r="I7" s="290">
        <v>0</v>
      </c>
      <c r="J7" s="291">
        <v>0</v>
      </c>
      <c r="K7" s="292">
        <v>0</v>
      </c>
      <c r="L7" s="292">
        <v>0</v>
      </c>
      <c r="M7" s="290">
        <v>0</v>
      </c>
      <c r="N7" s="168">
        <f>SUM(M7*K7)</f>
        <v>0</v>
      </c>
      <c r="O7" s="290">
        <v>0</v>
      </c>
      <c r="P7" s="168">
        <f>SUM(O7*L7)</f>
        <v>0</v>
      </c>
      <c r="Q7" s="168">
        <f>SUM(N7+P7)</f>
        <v>0</v>
      </c>
      <c r="R7" s="290">
        <v>0</v>
      </c>
      <c r="S7" s="290">
        <v>0</v>
      </c>
      <c r="T7" s="168">
        <f>SUM(G7+Q7-R7-S7)</f>
        <v>0</v>
      </c>
      <c r="U7" s="168">
        <f>SUM(G7-I7+Q7-R7-S7)</f>
        <v>0</v>
      </c>
      <c r="V7" s="293">
        <v>1</v>
      </c>
      <c r="W7" s="168">
        <f>SUM(U7*V7)</f>
        <v>0</v>
      </c>
      <c r="X7" s="290">
        <v>0</v>
      </c>
      <c r="Y7" s="169" t="s">
        <v>95</v>
      </c>
      <c r="Z7" s="294"/>
      <c r="AA7" s="295"/>
      <c r="AB7" s="170">
        <f>SUM(T7-U7)*V7</f>
        <v>0</v>
      </c>
      <c r="AG7" s="172" t="s">
        <v>96</v>
      </c>
    </row>
    <row r="8" spans="1:33" ht="20.149999999999999" customHeight="1" x14ac:dyDescent="0.3">
      <c r="A8" s="285" t="str">
        <f>IF(RESUMEN!H10="","",RESUMEN!H10)</f>
        <v/>
      </c>
      <c r="B8" s="296" t="str">
        <f>IF(RESUMEN!I10="","",RESUMEN!I10)</f>
        <v/>
      </c>
      <c r="C8" s="296" t="str">
        <f>IF(RESUMEN!J10="","",RESUMEN!J10)</f>
        <v/>
      </c>
      <c r="D8" s="288"/>
      <c r="E8" s="288"/>
      <c r="F8" s="289"/>
      <c r="G8" s="290">
        <v>0</v>
      </c>
      <c r="H8" s="290">
        <v>0</v>
      </c>
      <c r="I8" s="290">
        <v>0</v>
      </c>
      <c r="J8" s="291">
        <v>0</v>
      </c>
      <c r="K8" s="292">
        <v>0</v>
      </c>
      <c r="L8" s="292">
        <v>0</v>
      </c>
      <c r="M8" s="290">
        <v>0</v>
      </c>
      <c r="N8" s="168">
        <f t="shared" ref="N8:N32" si="0">SUM(M8*K8)</f>
        <v>0</v>
      </c>
      <c r="O8" s="290">
        <v>0</v>
      </c>
      <c r="P8" s="168">
        <f t="shared" ref="P8:P32" si="1">SUM(O8*L8)</f>
        <v>0</v>
      </c>
      <c r="Q8" s="168">
        <f t="shared" ref="Q8:Q32" si="2">SUM(N8+P8)</f>
        <v>0</v>
      </c>
      <c r="R8" s="290">
        <v>0</v>
      </c>
      <c r="S8" s="290">
        <v>0</v>
      </c>
      <c r="T8" s="168">
        <f t="shared" ref="T8:T32" si="3">SUM(G8+Q8-R8-S8)</f>
        <v>0</v>
      </c>
      <c r="U8" s="168">
        <f t="shared" ref="U8:U32" si="4">SUM(G8-I8+Q8-R8-S8)</f>
        <v>0</v>
      </c>
      <c r="V8" s="293">
        <v>1</v>
      </c>
      <c r="W8" s="168">
        <f t="shared" ref="W8:W32" si="5">SUM(U8*V8)</f>
        <v>0</v>
      </c>
      <c r="X8" s="290">
        <v>0</v>
      </c>
      <c r="Y8" s="169" t="s">
        <v>95</v>
      </c>
      <c r="Z8" s="294"/>
      <c r="AA8" s="295"/>
      <c r="AB8" s="170">
        <f t="shared" ref="AB8:AB32" si="6">SUM(T8-U8)*V8</f>
        <v>0</v>
      </c>
      <c r="AG8" s="172" t="s">
        <v>97</v>
      </c>
    </row>
    <row r="9" spans="1:33" ht="20.149999999999999" customHeight="1" x14ac:dyDescent="0.3">
      <c r="A9" s="285"/>
      <c r="B9" s="296" t="str">
        <f>IF(RESUMEN!I11="","",RESUMEN!I11)</f>
        <v/>
      </c>
      <c r="C9" s="296" t="str">
        <f>IF(RESUMEN!J11="","",RESUMEN!J11)</f>
        <v/>
      </c>
      <c r="D9" s="288"/>
      <c r="E9" s="288"/>
      <c r="F9" s="289"/>
      <c r="G9" s="290">
        <v>0</v>
      </c>
      <c r="H9" s="290">
        <v>0</v>
      </c>
      <c r="I9" s="290">
        <v>0</v>
      </c>
      <c r="J9" s="291">
        <v>0</v>
      </c>
      <c r="K9" s="292">
        <v>0</v>
      </c>
      <c r="L9" s="292">
        <v>0</v>
      </c>
      <c r="M9" s="290">
        <v>0</v>
      </c>
      <c r="N9" s="168">
        <f t="shared" si="0"/>
        <v>0</v>
      </c>
      <c r="O9" s="290">
        <v>0</v>
      </c>
      <c r="P9" s="168">
        <f t="shared" si="1"/>
        <v>0</v>
      </c>
      <c r="Q9" s="168">
        <f t="shared" si="2"/>
        <v>0</v>
      </c>
      <c r="R9" s="290">
        <v>0</v>
      </c>
      <c r="S9" s="290">
        <v>0</v>
      </c>
      <c r="T9" s="168">
        <f t="shared" si="3"/>
        <v>0</v>
      </c>
      <c r="U9" s="168">
        <f t="shared" si="4"/>
        <v>0</v>
      </c>
      <c r="V9" s="293">
        <v>0</v>
      </c>
      <c r="W9" s="168">
        <f t="shared" si="5"/>
        <v>0</v>
      </c>
      <c r="X9" s="290">
        <v>0</v>
      </c>
      <c r="Y9" s="169" t="s">
        <v>95</v>
      </c>
      <c r="Z9" s="294"/>
      <c r="AA9" s="295"/>
      <c r="AB9" s="170">
        <f t="shared" si="6"/>
        <v>0</v>
      </c>
    </row>
    <row r="10" spans="1:33" ht="20.149999999999999" customHeight="1" x14ac:dyDescent="0.3">
      <c r="A10" s="285" t="str">
        <f>IF(RESUMEN!H12="","",RESUMEN!H12)</f>
        <v/>
      </c>
      <c r="B10" s="296" t="str">
        <f>IF(RESUMEN!I12="","",RESUMEN!I12)</f>
        <v/>
      </c>
      <c r="C10" s="314" t="str">
        <f>IF(RESUMEN!J12="","",RESUMEN!J12)</f>
        <v/>
      </c>
      <c r="D10" s="288"/>
      <c r="E10" s="288"/>
      <c r="F10" s="289"/>
      <c r="G10" s="290">
        <v>0</v>
      </c>
      <c r="H10" s="290">
        <v>0</v>
      </c>
      <c r="I10" s="290">
        <v>0</v>
      </c>
      <c r="J10" s="291">
        <v>0</v>
      </c>
      <c r="K10" s="292">
        <v>0</v>
      </c>
      <c r="L10" s="292">
        <v>0</v>
      </c>
      <c r="M10" s="290">
        <v>0</v>
      </c>
      <c r="N10" s="168">
        <f t="shared" si="0"/>
        <v>0</v>
      </c>
      <c r="O10" s="290">
        <v>0</v>
      </c>
      <c r="P10" s="168">
        <f t="shared" si="1"/>
        <v>0</v>
      </c>
      <c r="Q10" s="168">
        <f t="shared" si="2"/>
        <v>0</v>
      </c>
      <c r="R10" s="290">
        <v>0</v>
      </c>
      <c r="S10" s="290">
        <v>0</v>
      </c>
      <c r="T10" s="168">
        <f t="shared" si="3"/>
        <v>0</v>
      </c>
      <c r="U10" s="168">
        <f t="shared" si="4"/>
        <v>0</v>
      </c>
      <c r="V10" s="293">
        <v>0</v>
      </c>
      <c r="W10" s="168">
        <f t="shared" si="5"/>
        <v>0</v>
      </c>
      <c r="X10" s="290">
        <v>0</v>
      </c>
      <c r="Y10" s="169" t="s">
        <v>95</v>
      </c>
      <c r="Z10" s="294"/>
      <c r="AA10" s="295"/>
      <c r="AB10" s="170">
        <f t="shared" si="6"/>
        <v>0</v>
      </c>
    </row>
    <row r="11" spans="1:33" ht="20.149999999999999" customHeight="1" x14ac:dyDescent="0.3">
      <c r="A11" s="285" t="str">
        <f>IF(RESUMEN!H13="","",RESUMEN!H13)</f>
        <v/>
      </c>
      <c r="B11" s="296" t="str">
        <f>IF(RESUMEN!I13="","",RESUMEN!I13)</f>
        <v/>
      </c>
      <c r="C11" s="296" t="str">
        <f>IF(RESUMEN!J13="","",RESUMEN!J13)</f>
        <v/>
      </c>
      <c r="D11" s="288"/>
      <c r="E11" s="288"/>
      <c r="F11" s="289"/>
      <c r="G11" s="290">
        <v>0</v>
      </c>
      <c r="H11" s="290">
        <v>0</v>
      </c>
      <c r="I11" s="290">
        <v>0</v>
      </c>
      <c r="J11" s="291">
        <v>0</v>
      </c>
      <c r="K11" s="292">
        <v>0</v>
      </c>
      <c r="L11" s="292">
        <v>0</v>
      </c>
      <c r="M11" s="290">
        <v>0</v>
      </c>
      <c r="N11" s="168">
        <f t="shared" si="0"/>
        <v>0</v>
      </c>
      <c r="O11" s="290">
        <v>0</v>
      </c>
      <c r="P11" s="168">
        <f t="shared" si="1"/>
        <v>0</v>
      </c>
      <c r="Q11" s="168">
        <f t="shared" si="2"/>
        <v>0</v>
      </c>
      <c r="R11" s="290">
        <v>0</v>
      </c>
      <c r="S11" s="290">
        <v>0</v>
      </c>
      <c r="T11" s="168">
        <f t="shared" si="3"/>
        <v>0</v>
      </c>
      <c r="U11" s="168">
        <f t="shared" si="4"/>
        <v>0</v>
      </c>
      <c r="V11" s="293">
        <v>0</v>
      </c>
      <c r="W11" s="168">
        <f t="shared" si="5"/>
        <v>0</v>
      </c>
      <c r="X11" s="290">
        <v>0</v>
      </c>
      <c r="Y11" s="169" t="s">
        <v>95</v>
      </c>
      <c r="Z11" s="294"/>
      <c r="AA11" s="295"/>
      <c r="AB11" s="170">
        <f t="shared" si="6"/>
        <v>0</v>
      </c>
    </row>
    <row r="12" spans="1:33" ht="20.149999999999999" customHeight="1" x14ac:dyDescent="0.3">
      <c r="A12" s="285" t="str">
        <f>IF(RESUMEN!H14="","",RESUMEN!H14)</f>
        <v/>
      </c>
      <c r="B12" s="296" t="str">
        <f>IF(RESUMEN!I14="","",RESUMEN!I14)</f>
        <v/>
      </c>
      <c r="C12" s="296" t="str">
        <f>IF(RESUMEN!J14="","",RESUMEN!J14)</f>
        <v/>
      </c>
      <c r="D12" s="288"/>
      <c r="E12" s="288"/>
      <c r="F12" s="289"/>
      <c r="G12" s="290">
        <v>0</v>
      </c>
      <c r="H12" s="290">
        <v>0</v>
      </c>
      <c r="I12" s="290">
        <v>0</v>
      </c>
      <c r="J12" s="291">
        <v>0</v>
      </c>
      <c r="K12" s="292">
        <v>0</v>
      </c>
      <c r="L12" s="292">
        <v>0</v>
      </c>
      <c r="M12" s="290">
        <v>0</v>
      </c>
      <c r="N12" s="168">
        <f t="shared" si="0"/>
        <v>0</v>
      </c>
      <c r="O12" s="290">
        <v>0</v>
      </c>
      <c r="P12" s="168">
        <f t="shared" si="1"/>
        <v>0</v>
      </c>
      <c r="Q12" s="168">
        <f t="shared" si="2"/>
        <v>0</v>
      </c>
      <c r="R12" s="290">
        <v>0</v>
      </c>
      <c r="S12" s="290">
        <v>0</v>
      </c>
      <c r="T12" s="168">
        <f t="shared" si="3"/>
        <v>0</v>
      </c>
      <c r="U12" s="168">
        <f t="shared" si="4"/>
        <v>0</v>
      </c>
      <c r="V12" s="293">
        <v>0</v>
      </c>
      <c r="W12" s="168">
        <f t="shared" si="5"/>
        <v>0</v>
      </c>
      <c r="X12" s="290">
        <v>0</v>
      </c>
      <c r="Y12" s="169" t="s">
        <v>95</v>
      </c>
      <c r="Z12" s="294"/>
      <c r="AA12" s="295"/>
      <c r="AB12" s="170">
        <f t="shared" si="6"/>
        <v>0</v>
      </c>
    </row>
    <row r="13" spans="1:33" ht="20.149999999999999" customHeight="1" x14ac:dyDescent="0.3">
      <c r="A13" s="285" t="str">
        <f>IF(RESUMEN!H15="","",RESUMEN!H15)</f>
        <v/>
      </c>
      <c r="B13" s="296" t="str">
        <f>IF(RESUMEN!I15="","",RESUMEN!I15)</f>
        <v/>
      </c>
      <c r="C13" s="296" t="str">
        <f>IF(RESUMEN!J15="","",RESUMEN!J15)</f>
        <v/>
      </c>
      <c r="D13" s="288"/>
      <c r="E13" s="288"/>
      <c r="F13" s="289"/>
      <c r="G13" s="290">
        <v>0</v>
      </c>
      <c r="H13" s="290">
        <v>0</v>
      </c>
      <c r="I13" s="290">
        <v>0</v>
      </c>
      <c r="J13" s="291">
        <v>0</v>
      </c>
      <c r="K13" s="292">
        <v>0</v>
      </c>
      <c r="L13" s="292">
        <v>0</v>
      </c>
      <c r="M13" s="290">
        <v>0</v>
      </c>
      <c r="N13" s="168">
        <f t="shared" si="0"/>
        <v>0</v>
      </c>
      <c r="O13" s="290">
        <v>0</v>
      </c>
      <c r="P13" s="168">
        <f t="shared" si="1"/>
        <v>0</v>
      </c>
      <c r="Q13" s="168">
        <f t="shared" si="2"/>
        <v>0</v>
      </c>
      <c r="R13" s="290">
        <v>0</v>
      </c>
      <c r="S13" s="290">
        <v>0</v>
      </c>
      <c r="T13" s="168">
        <f t="shared" si="3"/>
        <v>0</v>
      </c>
      <c r="U13" s="168">
        <f t="shared" si="4"/>
        <v>0</v>
      </c>
      <c r="V13" s="293">
        <v>0</v>
      </c>
      <c r="W13" s="168">
        <f t="shared" si="5"/>
        <v>0</v>
      </c>
      <c r="X13" s="290">
        <v>0</v>
      </c>
      <c r="Y13" s="169" t="s">
        <v>95</v>
      </c>
      <c r="Z13" s="294"/>
      <c r="AA13" s="295"/>
      <c r="AB13" s="170">
        <f t="shared" si="6"/>
        <v>0</v>
      </c>
    </row>
    <row r="14" spans="1:33" ht="20.149999999999999" customHeight="1" x14ac:dyDescent="0.3">
      <c r="A14" s="285" t="str">
        <f>IF(RESUMEN!H16="","",RESUMEN!H16)</f>
        <v/>
      </c>
      <c r="B14" s="296" t="str">
        <f>IF(RESUMEN!I16="","",RESUMEN!I16)</f>
        <v/>
      </c>
      <c r="C14" s="296" t="str">
        <f>IF(RESUMEN!J16="","",RESUMEN!J16)</f>
        <v/>
      </c>
      <c r="D14" s="288"/>
      <c r="E14" s="288"/>
      <c r="F14" s="289"/>
      <c r="G14" s="290">
        <v>0</v>
      </c>
      <c r="H14" s="290">
        <v>0</v>
      </c>
      <c r="I14" s="290">
        <v>0</v>
      </c>
      <c r="J14" s="291">
        <v>0</v>
      </c>
      <c r="K14" s="292">
        <v>0</v>
      </c>
      <c r="L14" s="292">
        <v>0</v>
      </c>
      <c r="M14" s="290">
        <v>0</v>
      </c>
      <c r="N14" s="168">
        <f t="shared" si="0"/>
        <v>0</v>
      </c>
      <c r="O14" s="290">
        <v>0</v>
      </c>
      <c r="P14" s="168">
        <f t="shared" si="1"/>
        <v>0</v>
      </c>
      <c r="Q14" s="168">
        <f t="shared" si="2"/>
        <v>0</v>
      </c>
      <c r="R14" s="290">
        <v>0</v>
      </c>
      <c r="S14" s="290">
        <v>0</v>
      </c>
      <c r="T14" s="168">
        <f t="shared" si="3"/>
        <v>0</v>
      </c>
      <c r="U14" s="168">
        <f t="shared" si="4"/>
        <v>0</v>
      </c>
      <c r="V14" s="293">
        <v>0</v>
      </c>
      <c r="W14" s="168">
        <f t="shared" si="5"/>
        <v>0</v>
      </c>
      <c r="X14" s="290">
        <v>0</v>
      </c>
      <c r="Y14" s="169" t="s">
        <v>95</v>
      </c>
      <c r="Z14" s="294"/>
      <c r="AA14" s="295"/>
      <c r="AB14" s="170">
        <f t="shared" si="6"/>
        <v>0</v>
      </c>
    </row>
    <row r="15" spans="1:33" ht="20.149999999999999" customHeight="1" x14ac:dyDescent="0.3">
      <c r="A15" s="285" t="str">
        <f>IF(RESUMEN!H17="","",RESUMEN!H17)</f>
        <v/>
      </c>
      <c r="B15" s="296" t="str">
        <f>IF(RESUMEN!I17="","",RESUMEN!I17)</f>
        <v/>
      </c>
      <c r="C15" s="296" t="str">
        <f>IF(RESUMEN!J17="","",RESUMEN!J17)</f>
        <v/>
      </c>
      <c r="D15" s="288"/>
      <c r="E15" s="288"/>
      <c r="F15" s="289"/>
      <c r="G15" s="290">
        <v>0</v>
      </c>
      <c r="H15" s="290">
        <v>0</v>
      </c>
      <c r="I15" s="290">
        <v>0</v>
      </c>
      <c r="J15" s="291">
        <v>0</v>
      </c>
      <c r="K15" s="292">
        <v>0</v>
      </c>
      <c r="L15" s="292">
        <v>0</v>
      </c>
      <c r="M15" s="290">
        <v>0</v>
      </c>
      <c r="N15" s="168">
        <f t="shared" si="0"/>
        <v>0</v>
      </c>
      <c r="O15" s="290">
        <v>0</v>
      </c>
      <c r="P15" s="168">
        <f t="shared" si="1"/>
        <v>0</v>
      </c>
      <c r="Q15" s="168">
        <f t="shared" si="2"/>
        <v>0</v>
      </c>
      <c r="R15" s="290">
        <v>0</v>
      </c>
      <c r="S15" s="290">
        <v>0</v>
      </c>
      <c r="T15" s="168">
        <f t="shared" si="3"/>
        <v>0</v>
      </c>
      <c r="U15" s="168">
        <f t="shared" si="4"/>
        <v>0</v>
      </c>
      <c r="V15" s="293">
        <v>0</v>
      </c>
      <c r="W15" s="168">
        <f t="shared" si="5"/>
        <v>0</v>
      </c>
      <c r="X15" s="290">
        <v>0</v>
      </c>
      <c r="Y15" s="169" t="s">
        <v>95</v>
      </c>
      <c r="Z15" s="294"/>
      <c r="AA15" s="295"/>
      <c r="AB15" s="170">
        <f t="shared" si="6"/>
        <v>0</v>
      </c>
    </row>
    <row r="16" spans="1:33" ht="20.149999999999999" customHeight="1" x14ac:dyDescent="0.3">
      <c r="A16" s="285" t="str">
        <f>IF(RESUMEN!H18="","",RESUMEN!H18)</f>
        <v/>
      </c>
      <c r="B16" s="296" t="str">
        <f>IF(RESUMEN!I18="","",RESUMEN!I18)</f>
        <v/>
      </c>
      <c r="C16" s="296" t="str">
        <f>IF(RESUMEN!J18="","",RESUMEN!J18)</f>
        <v/>
      </c>
      <c r="D16" s="288"/>
      <c r="E16" s="288"/>
      <c r="F16" s="289"/>
      <c r="G16" s="290">
        <v>0</v>
      </c>
      <c r="H16" s="290">
        <v>0</v>
      </c>
      <c r="I16" s="290">
        <v>0</v>
      </c>
      <c r="J16" s="291">
        <v>0</v>
      </c>
      <c r="K16" s="292">
        <v>0</v>
      </c>
      <c r="L16" s="292">
        <v>0</v>
      </c>
      <c r="M16" s="290">
        <v>0</v>
      </c>
      <c r="N16" s="168">
        <f t="shared" si="0"/>
        <v>0</v>
      </c>
      <c r="O16" s="290">
        <v>0</v>
      </c>
      <c r="P16" s="168">
        <f t="shared" si="1"/>
        <v>0</v>
      </c>
      <c r="Q16" s="168">
        <f t="shared" si="2"/>
        <v>0</v>
      </c>
      <c r="R16" s="290">
        <v>0</v>
      </c>
      <c r="S16" s="290">
        <v>0</v>
      </c>
      <c r="T16" s="168">
        <f t="shared" si="3"/>
        <v>0</v>
      </c>
      <c r="U16" s="168">
        <f t="shared" si="4"/>
        <v>0</v>
      </c>
      <c r="V16" s="293">
        <v>0</v>
      </c>
      <c r="W16" s="168">
        <f t="shared" si="5"/>
        <v>0</v>
      </c>
      <c r="X16" s="290">
        <v>0</v>
      </c>
      <c r="Y16" s="169" t="s">
        <v>95</v>
      </c>
      <c r="Z16" s="294"/>
      <c r="AA16" s="295"/>
      <c r="AB16" s="170">
        <f t="shared" si="6"/>
        <v>0</v>
      </c>
    </row>
    <row r="17" spans="1:28" ht="20.149999999999999" customHeight="1" x14ac:dyDescent="0.3">
      <c r="A17" s="285" t="str">
        <f>IF(RESUMEN!H19="","",RESUMEN!H19)</f>
        <v/>
      </c>
      <c r="B17" s="296" t="str">
        <f>IF(RESUMEN!I19="","",RESUMEN!I19)</f>
        <v/>
      </c>
      <c r="C17" s="296" t="str">
        <f>IF(RESUMEN!J19="","",RESUMEN!J19)</f>
        <v/>
      </c>
      <c r="D17" s="288"/>
      <c r="E17" s="288"/>
      <c r="F17" s="289"/>
      <c r="G17" s="290">
        <v>0</v>
      </c>
      <c r="H17" s="290">
        <v>0</v>
      </c>
      <c r="I17" s="290">
        <v>0</v>
      </c>
      <c r="J17" s="291">
        <v>0</v>
      </c>
      <c r="K17" s="292">
        <v>0</v>
      </c>
      <c r="L17" s="292">
        <v>0</v>
      </c>
      <c r="M17" s="290">
        <v>0</v>
      </c>
      <c r="N17" s="168">
        <f t="shared" si="0"/>
        <v>0</v>
      </c>
      <c r="O17" s="290">
        <v>0</v>
      </c>
      <c r="P17" s="168">
        <f t="shared" si="1"/>
        <v>0</v>
      </c>
      <c r="Q17" s="168">
        <f t="shared" si="2"/>
        <v>0</v>
      </c>
      <c r="R17" s="290">
        <v>0</v>
      </c>
      <c r="S17" s="290">
        <v>0</v>
      </c>
      <c r="T17" s="168">
        <f t="shared" si="3"/>
        <v>0</v>
      </c>
      <c r="U17" s="168">
        <f t="shared" si="4"/>
        <v>0</v>
      </c>
      <c r="V17" s="293">
        <v>0</v>
      </c>
      <c r="W17" s="168">
        <f t="shared" si="5"/>
        <v>0</v>
      </c>
      <c r="X17" s="290">
        <v>0</v>
      </c>
      <c r="Y17" s="169" t="s">
        <v>95</v>
      </c>
      <c r="Z17" s="294"/>
      <c r="AA17" s="295"/>
      <c r="AB17" s="170">
        <f t="shared" si="6"/>
        <v>0</v>
      </c>
    </row>
    <row r="18" spans="1:28" ht="20.149999999999999" customHeight="1" x14ac:dyDescent="0.3">
      <c r="A18" s="285" t="str">
        <f>IF(RESUMEN!H20="","",RESUMEN!H20)</f>
        <v/>
      </c>
      <c r="B18" s="296" t="str">
        <f>IF(RESUMEN!I20="","",RESUMEN!I20)</f>
        <v/>
      </c>
      <c r="C18" s="296" t="str">
        <f>IF(RESUMEN!J20="","",RESUMEN!J20)</f>
        <v/>
      </c>
      <c r="D18" s="288"/>
      <c r="E18" s="288"/>
      <c r="F18" s="289"/>
      <c r="G18" s="290">
        <v>0</v>
      </c>
      <c r="H18" s="290">
        <v>0</v>
      </c>
      <c r="I18" s="290">
        <v>0</v>
      </c>
      <c r="J18" s="291">
        <v>0</v>
      </c>
      <c r="K18" s="292">
        <v>0</v>
      </c>
      <c r="L18" s="292">
        <v>0</v>
      </c>
      <c r="M18" s="290">
        <v>0</v>
      </c>
      <c r="N18" s="168">
        <f t="shared" si="0"/>
        <v>0</v>
      </c>
      <c r="O18" s="290">
        <v>0</v>
      </c>
      <c r="P18" s="168">
        <f t="shared" si="1"/>
        <v>0</v>
      </c>
      <c r="Q18" s="168">
        <f t="shared" si="2"/>
        <v>0</v>
      </c>
      <c r="R18" s="290">
        <v>0</v>
      </c>
      <c r="S18" s="290">
        <v>0</v>
      </c>
      <c r="T18" s="168">
        <f t="shared" si="3"/>
        <v>0</v>
      </c>
      <c r="U18" s="168">
        <f t="shared" si="4"/>
        <v>0</v>
      </c>
      <c r="V18" s="293">
        <v>0</v>
      </c>
      <c r="W18" s="168">
        <f t="shared" si="5"/>
        <v>0</v>
      </c>
      <c r="X18" s="290">
        <v>0</v>
      </c>
      <c r="Y18" s="169" t="s">
        <v>95</v>
      </c>
      <c r="Z18" s="294"/>
      <c r="AA18" s="295"/>
      <c r="AB18" s="170">
        <f t="shared" si="6"/>
        <v>0</v>
      </c>
    </row>
    <row r="19" spans="1:28" ht="20.149999999999999" customHeight="1" x14ac:dyDescent="0.3">
      <c r="A19" s="285" t="str">
        <f>IF(RESUMEN!H21="","",RESUMEN!H21)</f>
        <v/>
      </c>
      <c r="B19" s="296" t="str">
        <f>IF(RESUMEN!I21="","",RESUMEN!I21)</f>
        <v/>
      </c>
      <c r="C19" s="296" t="str">
        <f>IF(RESUMEN!J21="","",RESUMEN!J21)</f>
        <v/>
      </c>
      <c r="D19" s="288"/>
      <c r="E19" s="288"/>
      <c r="F19" s="289"/>
      <c r="G19" s="290">
        <v>0</v>
      </c>
      <c r="H19" s="290">
        <v>0</v>
      </c>
      <c r="I19" s="290">
        <v>0</v>
      </c>
      <c r="J19" s="291">
        <v>0</v>
      </c>
      <c r="K19" s="292">
        <v>0</v>
      </c>
      <c r="L19" s="292">
        <v>0</v>
      </c>
      <c r="M19" s="290">
        <v>0</v>
      </c>
      <c r="N19" s="168">
        <f t="shared" si="0"/>
        <v>0</v>
      </c>
      <c r="O19" s="290">
        <v>0</v>
      </c>
      <c r="P19" s="168">
        <f t="shared" si="1"/>
        <v>0</v>
      </c>
      <c r="Q19" s="168">
        <f t="shared" si="2"/>
        <v>0</v>
      </c>
      <c r="R19" s="290">
        <v>0</v>
      </c>
      <c r="S19" s="290">
        <v>0</v>
      </c>
      <c r="T19" s="168">
        <f t="shared" si="3"/>
        <v>0</v>
      </c>
      <c r="U19" s="168">
        <f t="shared" si="4"/>
        <v>0</v>
      </c>
      <c r="V19" s="293">
        <v>0</v>
      </c>
      <c r="W19" s="168">
        <f t="shared" si="5"/>
        <v>0</v>
      </c>
      <c r="X19" s="290">
        <v>0</v>
      </c>
      <c r="Y19" s="169" t="s">
        <v>95</v>
      </c>
      <c r="Z19" s="294"/>
      <c r="AA19" s="295"/>
      <c r="AB19" s="170">
        <f t="shared" si="6"/>
        <v>0</v>
      </c>
    </row>
    <row r="20" spans="1:28" ht="20.149999999999999" customHeight="1" x14ac:dyDescent="0.3">
      <c r="A20" s="285" t="str">
        <f>IF(RESUMEN!H22="","",RESUMEN!H22)</f>
        <v/>
      </c>
      <c r="B20" s="296" t="str">
        <f>IF(RESUMEN!I22="","",RESUMEN!I22)</f>
        <v/>
      </c>
      <c r="C20" s="296" t="str">
        <f>IF(RESUMEN!J22="","",RESUMEN!J22)</f>
        <v/>
      </c>
      <c r="D20" s="288"/>
      <c r="E20" s="288"/>
      <c r="F20" s="289"/>
      <c r="G20" s="290">
        <v>0</v>
      </c>
      <c r="H20" s="290">
        <v>0</v>
      </c>
      <c r="I20" s="290">
        <v>0</v>
      </c>
      <c r="J20" s="291">
        <v>0</v>
      </c>
      <c r="K20" s="292">
        <v>0</v>
      </c>
      <c r="L20" s="292">
        <v>0</v>
      </c>
      <c r="M20" s="290">
        <v>0</v>
      </c>
      <c r="N20" s="168">
        <f t="shared" si="0"/>
        <v>0</v>
      </c>
      <c r="O20" s="290">
        <v>0</v>
      </c>
      <c r="P20" s="168">
        <f t="shared" si="1"/>
        <v>0</v>
      </c>
      <c r="Q20" s="168">
        <f t="shared" si="2"/>
        <v>0</v>
      </c>
      <c r="R20" s="290">
        <v>0</v>
      </c>
      <c r="S20" s="290">
        <v>0</v>
      </c>
      <c r="T20" s="168">
        <f t="shared" si="3"/>
        <v>0</v>
      </c>
      <c r="U20" s="168">
        <f t="shared" si="4"/>
        <v>0</v>
      </c>
      <c r="V20" s="293">
        <v>0</v>
      </c>
      <c r="W20" s="168">
        <f t="shared" si="5"/>
        <v>0</v>
      </c>
      <c r="X20" s="290">
        <v>0</v>
      </c>
      <c r="Y20" s="169" t="s">
        <v>95</v>
      </c>
      <c r="Z20" s="294"/>
      <c r="AA20" s="295"/>
      <c r="AB20" s="170">
        <f t="shared" si="6"/>
        <v>0</v>
      </c>
    </row>
    <row r="21" spans="1:28" ht="20.149999999999999" customHeight="1" x14ac:dyDescent="0.3">
      <c r="A21" s="285" t="str">
        <f>IF(RESUMEN!H23="","",RESUMEN!H23)</f>
        <v/>
      </c>
      <c r="B21" s="296" t="str">
        <f>IF(RESUMEN!I23="","",RESUMEN!I23)</f>
        <v/>
      </c>
      <c r="C21" s="296" t="str">
        <f>IF(RESUMEN!J23="","",RESUMEN!J23)</f>
        <v/>
      </c>
      <c r="D21" s="288"/>
      <c r="E21" s="288"/>
      <c r="F21" s="289"/>
      <c r="G21" s="290">
        <v>0</v>
      </c>
      <c r="H21" s="290">
        <v>0</v>
      </c>
      <c r="I21" s="290">
        <v>0</v>
      </c>
      <c r="J21" s="291">
        <v>0</v>
      </c>
      <c r="K21" s="292">
        <v>0</v>
      </c>
      <c r="L21" s="292">
        <v>0</v>
      </c>
      <c r="M21" s="290">
        <v>0</v>
      </c>
      <c r="N21" s="168">
        <f t="shared" si="0"/>
        <v>0</v>
      </c>
      <c r="O21" s="290">
        <v>0</v>
      </c>
      <c r="P21" s="168">
        <f t="shared" si="1"/>
        <v>0</v>
      </c>
      <c r="Q21" s="168">
        <f t="shared" si="2"/>
        <v>0</v>
      </c>
      <c r="R21" s="290">
        <v>0</v>
      </c>
      <c r="S21" s="290">
        <v>0</v>
      </c>
      <c r="T21" s="168">
        <f t="shared" si="3"/>
        <v>0</v>
      </c>
      <c r="U21" s="168">
        <f t="shared" si="4"/>
        <v>0</v>
      </c>
      <c r="V21" s="293">
        <v>0</v>
      </c>
      <c r="W21" s="168">
        <f t="shared" si="5"/>
        <v>0</v>
      </c>
      <c r="X21" s="290">
        <v>0</v>
      </c>
      <c r="Y21" s="169" t="s">
        <v>95</v>
      </c>
      <c r="Z21" s="294"/>
      <c r="AA21" s="295"/>
      <c r="AB21" s="170">
        <f t="shared" si="6"/>
        <v>0</v>
      </c>
    </row>
    <row r="22" spans="1:28" ht="20.149999999999999" customHeight="1" x14ac:dyDescent="0.3">
      <c r="A22" s="285" t="str">
        <f>IF(RESUMEN!H24="","",RESUMEN!H24)</f>
        <v/>
      </c>
      <c r="B22" s="296" t="str">
        <f>IF(RESUMEN!I24="","",RESUMEN!I24)</f>
        <v/>
      </c>
      <c r="C22" s="296" t="str">
        <f>IF(RESUMEN!J24="","",RESUMEN!J24)</f>
        <v/>
      </c>
      <c r="D22" s="288"/>
      <c r="E22" s="288"/>
      <c r="F22" s="289"/>
      <c r="G22" s="290">
        <v>0</v>
      </c>
      <c r="H22" s="290">
        <v>0</v>
      </c>
      <c r="I22" s="290">
        <v>0</v>
      </c>
      <c r="J22" s="291">
        <v>0</v>
      </c>
      <c r="K22" s="292">
        <v>0</v>
      </c>
      <c r="L22" s="292">
        <v>0</v>
      </c>
      <c r="M22" s="290">
        <v>0</v>
      </c>
      <c r="N22" s="168">
        <f t="shared" si="0"/>
        <v>0</v>
      </c>
      <c r="O22" s="290">
        <v>0</v>
      </c>
      <c r="P22" s="168">
        <f t="shared" si="1"/>
        <v>0</v>
      </c>
      <c r="Q22" s="168">
        <f t="shared" si="2"/>
        <v>0</v>
      </c>
      <c r="R22" s="290">
        <v>0</v>
      </c>
      <c r="S22" s="290">
        <v>0</v>
      </c>
      <c r="T22" s="168">
        <f t="shared" si="3"/>
        <v>0</v>
      </c>
      <c r="U22" s="168">
        <f t="shared" si="4"/>
        <v>0</v>
      </c>
      <c r="V22" s="293">
        <v>0</v>
      </c>
      <c r="W22" s="168">
        <f t="shared" si="5"/>
        <v>0</v>
      </c>
      <c r="X22" s="290">
        <v>0</v>
      </c>
      <c r="Y22" s="169" t="s">
        <v>95</v>
      </c>
      <c r="Z22" s="294"/>
      <c r="AA22" s="295"/>
      <c r="AB22" s="170">
        <f t="shared" si="6"/>
        <v>0</v>
      </c>
    </row>
    <row r="23" spans="1:28" ht="20.149999999999999" customHeight="1" x14ac:dyDescent="0.3">
      <c r="A23" s="285" t="str">
        <f>IF(RESUMEN!H25="","",RESUMEN!H25)</f>
        <v/>
      </c>
      <c r="B23" s="296" t="str">
        <f>IF(RESUMEN!I25="","",RESUMEN!I25)</f>
        <v/>
      </c>
      <c r="C23" s="296" t="str">
        <f>IF(RESUMEN!J25="","",RESUMEN!J25)</f>
        <v/>
      </c>
      <c r="D23" s="288"/>
      <c r="E23" s="288"/>
      <c r="F23" s="289"/>
      <c r="G23" s="290">
        <v>0</v>
      </c>
      <c r="H23" s="290">
        <v>0</v>
      </c>
      <c r="I23" s="290">
        <v>0</v>
      </c>
      <c r="J23" s="291">
        <v>0</v>
      </c>
      <c r="K23" s="292">
        <v>0</v>
      </c>
      <c r="L23" s="292">
        <v>0</v>
      </c>
      <c r="M23" s="290">
        <v>0</v>
      </c>
      <c r="N23" s="168">
        <f t="shared" si="0"/>
        <v>0</v>
      </c>
      <c r="O23" s="290">
        <v>0</v>
      </c>
      <c r="P23" s="168">
        <f t="shared" si="1"/>
        <v>0</v>
      </c>
      <c r="Q23" s="168">
        <f t="shared" si="2"/>
        <v>0</v>
      </c>
      <c r="R23" s="290">
        <v>0</v>
      </c>
      <c r="S23" s="290">
        <v>0</v>
      </c>
      <c r="T23" s="168">
        <f t="shared" si="3"/>
        <v>0</v>
      </c>
      <c r="U23" s="168">
        <f t="shared" si="4"/>
        <v>0</v>
      </c>
      <c r="V23" s="293">
        <v>0</v>
      </c>
      <c r="W23" s="168">
        <f t="shared" si="5"/>
        <v>0</v>
      </c>
      <c r="X23" s="290">
        <v>0</v>
      </c>
      <c r="Y23" s="169" t="s">
        <v>95</v>
      </c>
      <c r="Z23" s="294"/>
      <c r="AA23" s="295"/>
      <c r="AB23" s="170">
        <f t="shared" si="6"/>
        <v>0</v>
      </c>
    </row>
    <row r="24" spans="1:28" ht="20.149999999999999" customHeight="1" x14ac:dyDescent="0.3">
      <c r="A24" s="285" t="str">
        <f>IF(RESUMEN!H26="","",RESUMEN!H26)</f>
        <v/>
      </c>
      <c r="B24" s="296" t="str">
        <f>IF(RESUMEN!I26="","",RESUMEN!I26)</f>
        <v/>
      </c>
      <c r="C24" s="296" t="str">
        <f>IF(RESUMEN!J26="","",RESUMEN!J26)</f>
        <v/>
      </c>
      <c r="D24" s="288"/>
      <c r="E24" s="288"/>
      <c r="F24" s="289"/>
      <c r="G24" s="290">
        <v>0</v>
      </c>
      <c r="H24" s="290">
        <v>0</v>
      </c>
      <c r="I24" s="290">
        <v>0</v>
      </c>
      <c r="J24" s="291">
        <v>0</v>
      </c>
      <c r="K24" s="292">
        <v>0</v>
      </c>
      <c r="L24" s="292">
        <v>0</v>
      </c>
      <c r="M24" s="290">
        <v>0</v>
      </c>
      <c r="N24" s="168">
        <f t="shared" si="0"/>
        <v>0</v>
      </c>
      <c r="O24" s="290">
        <v>0</v>
      </c>
      <c r="P24" s="168">
        <f t="shared" si="1"/>
        <v>0</v>
      </c>
      <c r="Q24" s="168">
        <f t="shared" si="2"/>
        <v>0</v>
      </c>
      <c r="R24" s="290">
        <v>0</v>
      </c>
      <c r="S24" s="290">
        <v>0</v>
      </c>
      <c r="T24" s="168">
        <f t="shared" si="3"/>
        <v>0</v>
      </c>
      <c r="U24" s="168">
        <f t="shared" si="4"/>
        <v>0</v>
      </c>
      <c r="V24" s="293">
        <v>0</v>
      </c>
      <c r="W24" s="168">
        <f t="shared" si="5"/>
        <v>0</v>
      </c>
      <c r="X24" s="290">
        <v>0</v>
      </c>
      <c r="Y24" s="169" t="s">
        <v>95</v>
      </c>
      <c r="Z24" s="294"/>
      <c r="AA24" s="295"/>
      <c r="AB24" s="170">
        <f t="shared" si="6"/>
        <v>0</v>
      </c>
    </row>
    <row r="25" spans="1:28" ht="20.149999999999999" customHeight="1" x14ac:dyDescent="0.3">
      <c r="A25" s="285" t="str">
        <f>IF(RESUMEN!H27="","",RESUMEN!H27)</f>
        <v/>
      </c>
      <c r="B25" s="296" t="str">
        <f>IF(RESUMEN!I27="","",RESUMEN!I27)</f>
        <v/>
      </c>
      <c r="C25" s="296" t="str">
        <f>IF(RESUMEN!J27="","",RESUMEN!J27)</f>
        <v/>
      </c>
      <c r="D25" s="288"/>
      <c r="E25" s="288"/>
      <c r="F25" s="289"/>
      <c r="G25" s="290">
        <v>0</v>
      </c>
      <c r="H25" s="290">
        <v>0</v>
      </c>
      <c r="I25" s="290">
        <v>0</v>
      </c>
      <c r="J25" s="291">
        <v>0</v>
      </c>
      <c r="K25" s="292">
        <v>0</v>
      </c>
      <c r="L25" s="292">
        <v>0</v>
      </c>
      <c r="M25" s="290">
        <v>0</v>
      </c>
      <c r="N25" s="168">
        <f t="shared" si="0"/>
        <v>0</v>
      </c>
      <c r="O25" s="290">
        <v>0</v>
      </c>
      <c r="P25" s="168">
        <f t="shared" si="1"/>
        <v>0</v>
      </c>
      <c r="Q25" s="168">
        <f t="shared" si="2"/>
        <v>0</v>
      </c>
      <c r="R25" s="290">
        <v>0</v>
      </c>
      <c r="S25" s="290">
        <v>0</v>
      </c>
      <c r="T25" s="168">
        <f t="shared" si="3"/>
        <v>0</v>
      </c>
      <c r="U25" s="168">
        <f t="shared" si="4"/>
        <v>0</v>
      </c>
      <c r="V25" s="293">
        <v>0</v>
      </c>
      <c r="W25" s="168">
        <f t="shared" si="5"/>
        <v>0</v>
      </c>
      <c r="X25" s="290">
        <v>0</v>
      </c>
      <c r="Y25" s="169" t="s">
        <v>95</v>
      </c>
      <c r="Z25" s="294"/>
      <c r="AA25" s="295"/>
      <c r="AB25" s="170">
        <f t="shared" si="6"/>
        <v>0</v>
      </c>
    </row>
    <row r="26" spans="1:28" ht="20.149999999999999" customHeight="1" x14ac:dyDescent="0.3">
      <c r="A26" s="285" t="str">
        <f>IF(RESUMEN!H28="","",RESUMEN!H28)</f>
        <v/>
      </c>
      <c r="B26" s="296" t="str">
        <f>IF(RESUMEN!I28="","",RESUMEN!I28)</f>
        <v/>
      </c>
      <c r="C26" s="296" t="str">
        <f>IF(RESUMEN!J28="","",RESUMEN!J28)</f>
        <v/>
      </c>
      <c r="D26" s="288"/>
      <c r="E26" s="288"/>
      <c r="F26" s="289"/>
      <c r="G26" s="290">
        <v>0</v>
      </c>
      <c r="H26" s="290">
        <v>0</v>
      </c>
      <c r="I26" s="290">
        <v>0</v>
      </c>
      <c r="J26" s="291">
        <v>0</v>
      </c>
      <c r="K26" s="292">
        <v>0</v>
      </c>
      <c r="L26" s="292">
        <v>0</v>
      </c>
      <c r="M26" s="290">
        <v>0</v>
      </c>
      <c r="N26" s="168">
        <f t="shared" si="0"/>
        <v>0</v>
      </c>
      <c r="O26" s="290">
        <v>0</v>
      </c>
      <c r="P26" s="168">
        <f t="shared" si="1"/>
        <v>0</v>
      </c>
      <c r="Q26" s="168">
        <f t="shared" si="2"/>
        <v>0</v>
      </c>
      <c r="R26" s="290">
        <v>0</v>
      </c>
      <c r="S26" s="290">
        <v>0</v>
      </c>
      <c r="T26" s="168">
        <f t="shared" si="3"/>
        <v>0</v>
      </c>
      <c r="U26" s="168">
        <f t="shared" si="4"/>
        <v>0</v>
      </c>
      <c r="V26" s="293">
        <v>0</v>
      </c>
      <c r="W26" s="168">
        <f t="shared" si="5"/>
        <v>0</v>
      </c>
      <c r="X26" s="290">
        <v>0</v>
      </c>
      <c r="Y26" s="169" t="s">
        <v>95</v>
      </c>
      <c r="Z26" s="294"/>
      <c r="AA26" s="295"/>
      <c r="AB26" s="170">
        <f t="shared" si="6"/>
        <v>0</v>
      </c>
    </row>
    <row r="27" spans="1:28" ht="20.149999999999999" customHeight="1" x14ac:dyDescent="0.3">
      <c r="A27" s="285" t="str">
        <f>IF(RESUMEN!H29="","",RESUMEN!H29)</f>
        <v/>
      </c>
      <c r="B27" s="296" t="str">
        <f>IF(RESUMEN!I29="","",RESUMEN!I29)</f>
        <v/>
      </c>
      <c r="C27" s="296" t="str">
        <f>IF(RESUMEN!J29="","",RESUMEN!J29)</f>
        <v/>
      </c>
      <c r="D27" s="288"/>
      <c r="E27" s="288"/>
      <c r="F27" s="289"/>
      <c r="G27" s="290">
        <v>0</v>
      </c>
      <c r="H27" s="290">
        <v>0</v>
      </c>
      <c r="I27" s="290">
        <v>0</v>
      </c>
      <c r="J27" s="291">
        <v>0</v>
      </c>
      <c r="K27" s="292">
        <v>0</v>
      </c>
      <c r="L27" s="292">
        <v>0</v>
      </c>
      <c r="M27" s="290">
        <v>0</v>
      </c>
      <c r="N27" s="168">
        <f t="shared" si="0"/>
        <v>0</v>
      </c>
      <c r="O27" s="290">
        <v>0</v>
      </c>
      <c r="P27" s="168">
        <f t="shared" si="1"/>
        <v>0</v>
      </c>
      <c r="Q27" s="168">
        <f t="shared" si="2"/>
        <v>0</v>
      </c>
      <c r="R27" s="290">
        <v>0</v>
      </c>
      <c r="S27" s="290">
        <v>0</v>
      </c>
      <c r="T27" s="168">
        <f t="shared" si="3"/>
        <v>0</v>
      </c>
      <c r="U27" s="168">
        <f t="shared" si="4"/>
        <v>0</v>
      </c>
      <c r="V27" s="293">
        <v>0</v>
      </c>
      <c r="W27" s="168">
        <f t="shared" si="5"/>
        <v>0</v>
      </c>
      <c r="X27" s="290">
        <v>0</v>
      </c>
      <c r="Y27" s="169" t="s">
        <v>95</v>
      </c>
      <c r="Z27" s="294"/>
      <c r="AA27" s="295"/>
      <c r="AB27" s="170">
        <f t="shared" si="6"/>
        <v>0</v>
      </c>
    </row>
    <row r="28" spans="1:28" ht="20.149999999999999" customHeight="1" x14ac:dyDescent="0.3">
      <c r="A28" s="285" t="str">
        <f>IF(RESUMEN!H30="","",RESUMEN!H30)</f>
        <v/>
      </c>
      <c r="B28" s="296" t="str">
        <f>IF(RESUMEN!I30="","",RESUMEN!I30)</f>
        <v/>
      </c>
      <c r="C28" s="296" t="str">
        <f>IF(RESUMEN!J30="","",RESUMEN!J30)</f>
        <v/>
      </c>
      <c r="D28" s="288"/>
      <c r="E28" s="288"/>
      <c r="F28" s="289"/>
      <c r="G28" s="290">
        <v>0</v>
      </c>
      <c r="H28" s="290">
        <v>0</v>
      </c>
      <c r="I28" s="290">
        <v>0</v>
      </c>
      <c r="J28" s="291">
        <v>0</v>
      </c>
      <c r="K28" s="292">
        <v>0</v>
      </c>
      <c r="L28" s="292">
        <v>0</v>
      </c>
      <c r="M28" s="290">
        <v>0</v>
      </c>
      <c r="N28" s="168">
        <f t="shared" si="0"/>
        <v>0</v>
      </c>
      <c r="O28" s="290">
        <v>0</v>
      </c>
      <c r="P28" s="168">
        <f t="shared" si="1"/>
        <v>0</v>
      </c>
      <c r="Q28" s="168">
        <f t="shared" si="2"/>
        <v>0</v>
      </c>
      <c r="R28" s="290">
        <v>0</v>
      </c>
      <c r="S28" s="290">
        <v>0</v>
      </c>
      <c r="T28" s="168">
        <f t="shared" si="3"/>
        <v>0</v>
      </c>
      <c r="U28" s="168">
        <f t="shared" si="4"/>
        <v>0</v>
      </c>
      <c r="V28" s="293">
        <v>0</v>
      </c>
      <c r="W28" s="168">
        <f t="shared" si="5"/>
        <v>0</v>
      </c>
      <c r="X28" s="290">
        <v>0</v>
      </c>
      <c r="Y28" s="169" t="s">
        <v>95</v>
      </c>
      <c r="Z28" s="294"/>
      <c r="AA28" s="295"/>
      <c r="AB28" s="170">
        <f t="shared" si="6"/>
        <v>0</v>
      </c>
    </row>
    <row r="29" spans="1:28" ht="20.149999999999999" customHeight="1" x14ac:dyDescent="0.3">
      <c r="A29" s="285" t="str">
        <f>IF(RESUMEN!H31="","",RESUMEN!H31)</f>
        <v/>
      </c>
      <c r="B29" s="296" t="str">
        <f>IF(RESUMEN!I31="","",RESUMEN!I31)</f>
        <v/>
      </c>
      <c r="C29" s="296" t="str">
        <f>IF(RESUMEN!J31="","",RESUMEN!J31)</f>
        <v/>
      </c>
      <c r="D29" s="288"/>
      <c r="E29" s="288"/>
      <c r="F29" s="289"/>
      <c r="G29" s="290">
        <v>0</v>
      </c>
      <c r="H29" s="290">
        <v>0</v>
      </c>
      <c r="I29" s="290">
        <v>0</v>
      </c>
      <c r="J29" s="291">
        <v>0</v>
      </c>
      <c r="K29" s="292">
        <v>0</v>
      </c>
      <c r="L29" s="292">
        <v>0</v>
      </c>
      <c r="M29" s="290">
        <v>0</v>
      </c>
      <c r="N29" s="168">
        <f t="shared" si="0"/>
        <v>0</v>
      </c>
      <c r="O29" s="290">
        <v>0</v>
      </c>
      <c r="P29" s="168">
        <f t="shared" si="1"/>
        <v>0</v>
      </c>
      <c r="Q29" s="168">
        <f t="shared" si="2"/>
        <v>0</v>
      </c>
      <c r="R29" s="290">
        <v>0</v>
      </c>
      <c r="S29" s="290">
        <v>0</v>
      </c>
      <c r="T29" s="168">
        <f t="shared" si="3"/>
        <v>0</v>
      </c>
      <c r="U29" s="168">
        <f t="shared" si="4"/>
        <v>0</v>
      </c>
      <c r="V29" s="293">
        <v>0</v>
      </c>
      <c r="W29" s="168">
        <f t="shared" si="5"/>
        <v>0</v>
      </c>
      <c r="X29" s="290">
        <v>0</v>
      </c>
      <c r="Y29" s="169" t="s">
        <v>95</v>
      </c>
      <c r="Z29" s="294"/>
      <c r="AA29" s="295"/>
      <c r="AB29" s="170">
        <f t="shared" si="6"/>
        <v>0</v>
      </c>
    </row>
    <row r="30" spans="1:28" ht="20.149999999999999" customHeight="1" x14ac:dyDescent="0.3">
      <c r="A30" s="285" t="str">
        <f>IF(RESUMEN!H32="","",RESUMEN!H32)</f>
        <v/>
      </c>
      <c r="B30" s="296" t="str">
        <f>IF(RESUMEN!I32="","",RESUMEN!I32)</f>
        <v/>
      </c>
      <c r="C30" s="296" t="str">
        <f>IF(RESUMEN!J32="","",RESUMEN!J32)</f>
        <v/>
      </c>
      <c r="D30" s="288"/>
      <c r="E30" s="288"/>
      <c r="F30" s="289"/>
      <c r="G30" s="290">
        <v>0</v>
      </c>
      <c r="H30" s="290">
        <v>0</v>
      </c>
      <c r="I30" s="290">
        <v>0</v>
      </c>
      <c r="J30" s="291">
        <v>0</v>
      </c>
      <c r="K30" s="292">
        <v>0</v>
      </c>
      <c r="L30" s="292">
        <v>0</v>
      </c>
      <c r="M30" s="290">
        <v>0</v>
      </c>
      <c r="N30" s="168">
        <f t="shared" si="0"/>
        <v>0</v>
      </c>
      <c r="O30" s="290">
        <v>0</v>
      </c>
      <c r="P30" s="168">
        <f t="shared" si="1"/>
        <v>0</v>
      </c>
      <c r="Q30" s="168">
        <f t="shared" si="2"/>
        <v>0</v>
      </c>
      <c r="R30" s="290">
        <v>0</v>
      </c>
      <c r="S30" s="290">
        <v>0</v>
      </c>
      <c r="T30" s="168">
        <f t="shared" si="3"/>
        <v>0</v>
      </c>
      <c r="U30" s="168">
        <f t="shared" si="4"/>
        <v>0</v>
      </c>
      <c r="V30" s="293">
        <v>0</v>
      </c>
      <c r="W30" s="168">
        <f t="shared" si="5"/>
        <v>0</v>
      </c>
      <c r="X30" s="290">
        <v>0</v>
      </c>
      <c r="Y30" s="169" t="s">
        <v>95</v>
      </c>
      <c r="Z30" s="294"/>
      <c r="AA30" s="295"/>
      <c r="AB30" s="170">
        <f t="shared" si="6"/>
        <v>0</v>
      </c>
    </row>
    <row r="31" spans="1:28" ht="20.149999999999999" customHeight="1" x14ac:dyDescent="0.3">
      <c r="A31" s="285" t="str">
        <f>IF(RESUMEN!H33="","",RESUMEN!H33)</f>
        <v/>
      </c>
      <c r="B31" s="296" t="str">
        <f>IF(RESUMEN!I33="","",RESUMEN!I33)</f>
        <v/>
      </c>
      <c r="C31" s="296" t="str">
        <f>IF(RESUMEN!J33="","",RESUMEN!J33)</f>
        <v/>
      </c>
      <c r="D31" s="288"/>
      <c r="E31" s="288"/>
      <c r="F31" s="289"/>
      <c r="G31" s="290">
        <v>0</v>
      </c>
      <c r="H31" s="290">
        <v>0</v>
      </c>
      <c r="I31" s="290">
        <v>0</v>
      </c>
      <c r="J31" s="291">
        <v>0</v>
      </c>
      <c r="K31" s="292">
        <v>0</v>
      </c>
      <c r="L31" s="292">
        <v>0</v>
      </c>
      <c r="M31" s="290">
        <v>0</v>
      </c>
      <c r="N31" s="168">
        <f t="shared" si="0"/>
        <v>0</v>
      </c>
      <c r="O31" s="290">
        <v>0</v>
      </c>
      <c r="P31" s="168">
        <f t="shared" si="1"/>
        <v>0</v>
      </c>
      <c r="Q31" s="168">
        <f t="shared" si="2"/>
        <v>0</v>
      </c>
      <c r="R31" s="290">
        <v>0</v>
      </c>
      <c r="S31" s="290">
        <v>0</v>
      </c>
      <c r="T31" s="168">
        <f t="shared" si="3"/>
        <v>0</v>
      </c>
      <c r="U31" s="168">
        <f t="shared" si="4"/>
        <v>0</v>
      </c>
      <c r="V31" s="293">
        <v>0</v>
      </c>
      <c r="W31" s="168">
        <f t="shared" si="5"/>
        <v>0</v>
      </c>
      <c r="X31" s="290">
        <v>0</v>
      </c>
      <c r="Y31" s="169" t="s">
        <v>95</v>
      </c>
      <c r="Z31" s="294"/>
      <c r="AA31" s="295"/>
      <c r="AB31" s="170">
        <f t="shared" si="6"/>
        <v>0</v>
      </c>
    </row>
    <row r="32" spans="1:28" ht="20.149999999999999" customHeight="1" x14ac:dyDescent="0.3">
      <c r="A32" s="285" t="str">
        <f>IF(RESUMEN!H34="","",RESUMEN!H34)</f>
        <v/>
      </c>
      <c r="B32" s="296" t="str">
        <f>IF(RESUMEN!I34="","",RESUMEN!I34)</f>
        <v/>
      </c>
      <c r="C32" s="296" t="str">
        <f>IF(RESUMEN!J34="","",RESUMEN!J34)</f>
        <v/>
      </c>
      <c r="D32" s="288"/>
      <c r="E32" s="288"/>
      <c r="F32" s="289"/>
      <c r="G32" s="290">
        <v>0</v>
      </c>
      <c r="H32" s="290">
        <v>0</v>
      </c>
      <c r="I32" s="290">
        <v>0</v>
      </c>
      <c r="J32" s="291">
        <v>0</v>
      </c>
      <c r="K32" s="292">
        <v>0</v>
      </c>
      <c r="L32" s="292">
        <v>0</v>
      </c>
      <c r="M32" s="290">
        <v>0</v>
      </c>
      <c r="N32" s="168">
        <f t="shared" si="0"/>
        <v>0</v>
      </c>
      <c r="O32" s="290">
        <v>0</v>
      </c>
      <c r="P32" s="168">
        <f t="shared" si="1"/>
        <v>0</v>
      </c>
      <c r="Q32" s="168">
        <f t="shared" si="2"/>
        <v>0</v>
      </c>
      <c r="R32" s="290">
        <v>0</v>
      </c>
      <c r="S32" s="290">
        <v>0</v>
      </c>
      <c r="T32" s="168">
        <f t="shared" si="3"/>
        <v>0</v>
      </c>
      <c r="U32" s="168">
        <f t="shared" si="4"/>
        <v>0</v>
      </c>
      <c r="V32" s="293">
        <v>0</v>
      </c>
      <c r="W32" s="168">
        <f t="shared" si="5"/>
        <v>0</v>
      </c>
      <c r="X32" s="290">
        <v>0</v>
      </c>
      <c r="Y32" s="169" t="s">
        <v>95</v>
      </c>
      <c r="Z32" s="294"/>
      <c r="AA32" s="295"/>
      <c r="AB32" s="170">
        <f t="shared" si="6"/>
        <v>0</v>
      </c>
    </row>
    <row r="33" spans="1:28" ht="20.149999999999999" customHeight="1" x14ac:dyDescent="0.3">
      <c r="A33" s="173"/>
      <c r="B33" s="299"/>
      <c r="C33" s="299"/>
      <c r="D33" s="299"/>
      <c r="E33" s="299"/>
      <c r="F33" s="299"/>
      <c r="G33" s="315">
        <f>SUM(G7:G32)</f>
        <v>0</v>
      </c>
      <c r="H33" s="315">
        <f>SUM(H7:H32)</f>
        <v>0</v>
      </c>
      <c r="I33" s="315">
        <f>SUM(I7:I32)</f>
        <v>0</v>
      </c>
      <c r="J33" s="300"/>
      <c r="K33" s="300"/>
      <c r="L33" s="300"/>
      <c r="M33" s="301"/>
      <c r="N33" s="315">
        <f>SUM(N7:N32)</f>
        <v>0</v>
      </c>
      <c r="O33" s="301"/>
      <c r="P33" s="315">
        <f t="shared" ref="P33:U33" si="7">SUM(P7:P32)</f>
        <v>0</v>
      </c>
      <c r="Q33" s="315">
        <f t="shared" si="7"/>
        <v>0</v>
      </c>
      <c r="R33" s="315">
        <f t="shared" si="7"/>
        <v>0</v>
      </c>
      <c r="S33" s="315">
        <f t="shared" si="7"/>
        <v>0</v>
      </c>
      <c r="T33" s="315">
        <f t="shared" si="7"/>
        <v>0</v>
      </c>
      <c r="U33" s="315">
        <f t="shared" si="7"/>
        <v>0</v>
      </c>
      <c r="V33" s="316">
        <v>0</v>
      </c>
      <c r="W33" s="315">
        <f>SUM(W7:W32)</f>
        <v>0</v>
      </c>
      <c r="X33" s="317">
        <v>0</v>
      </c>
      <c r="Y33" s="304"/>
      <c r="Z33" s="304"/>
      <c r="AA33" s="305"/>
      <c r="AB33" s="174">
        <f>SUM(AB7:AB32)</f>
        <v>0</v>
      </c>
    </row>
    <row r="34" spans="1:28" x14ac:dyDescent="0.3">
      <c r="C34" s="175" t="s">
        <v>228</v>
      </c>
      <c r="D34" s="176"/>
      <c r="E34" s="176"/>
      <c r="F34" s="176"/>
      <c r="G34" s="177">
        <f>SUMPRODUCT(G7:G32,$V$7:$V$32)</f>
        <v>0</v>
      </c>
      <c r="H34" s="177">
        <f>(H7*V7+H8*V8+H9*V9+H10*V10+H11*V11+H27*V27+H28*V28+H29*V29+H30*V30+H31*V31+H32*V32)</f>
        <v>0</v>
      </c>
      <c r="I34" s="177">
        <f>SUMPRODUCT(I7:I32,$V$7:$V$32)</f>
        <v>0</v>
      </c>
      <c r="J34" s="176"/>
      <c r="K34" s="176"/>
      <c r="L34" s="176"/>
      <c r="M34" s="176"/>
      <c r="N34" s="177">
        <f>SUMPRODUCT(N7:N32,$V$7:$V$32)</f>
        <v>0</v>
      </c>
      <c r="O34" s="176"/>
      <c r="P34" s="177">
        <f>(P7*V7+P8*V8+P9*V9+P10*V10+P11*V11+P27*V27+P28*V28+P29*V29+P30*V30+P31*V31+P32*V32)</f>
        <v>0</v>
      </c>
      <c r="Q34" s="177">
        <f>SUMPRODUCT(Q7:Q32,$V$7:$V$32)</f>
        <v>0</v>
      </c>
      <c r="R34" s="177">
        <f>(R7*V7+R8*V8+R9*V9+R10*V10+R11*V11+R27*V27+R28*V28+R29*V29+R30*V30+R31*V31+R32*V32)</f>
        <v>0</v>
      </c>
      <c r="S34" s="177">
        <f>(S7*V7+S8*V8+S9*V9+S10*V10+S11*V11+S27*V27+S28*V28+S29*V29+S30*V30+S31*V31+S32*V32)</f>
        <v>0</v>
      </c>
      <c r="T34" s="177">
        <f>SUMPRODUCT(T7:T32,$V$7:$V$32)</f>
        <v>0</v>
      </c>
      <c r="U34" s="177">
        <f>SUMPRODUCT(U7:U32,$V$7:$V$32)</f>
        <v>0</v>
      </c>
      <c r="V34" s="176"/>
      <c r="W34" s="176"/>
      <c r="X34" s="178"/>
    </row>
    <row r="37" spans="1:28" x14ac:dyDescent="0.3">
      <c r="I37" s="311" t="e">
        <f>SUM((I9+K9)*(V9/100)+(I10+K10)*(V10/100))+((I11+K11)*V11/100)+((I27+K27)*(V27/100))+((I28+K28)*V28/100)+((I29+K29)*(V29/100))+((I30+K30)*V30/100)+((I31+K31)*(V31/100))+((I32+K32)*V32/100)+((I33+K33)*(V33/100))+((#REF!+#REF!)*#REF!/100)</f>
        <v>#REF!</v>
      </c>
      <c r="J37" s="312"/>
      <c r="K37" s="312"/>
      <c r="L37" s="312"/>
      <c r="M37" s="312"/>
      <c r="N37" s="311" t="e">
        <f>SUM((R9-S9-T9)*(V9/100)+(R10-S10-T10)*(V10/100)+(R11-S11-T11)*(V11/100)+(R27-S27-T27)*(V27/100)+(R28-S28-T28)*(V28/100)+(R29-S29-T29)*(V29/100)+(R30-S30-T30)*(V30/100)+(R31-S31-T31)*(V31/100)+(R32-S32-T32)*(V32/100)+(R33-S33-T33)*(V33/100)+(#REF!-#REF!-#REF!)*(#REF!/100))</f>
        <v>#REF!</v>
      </c>
      <c r="O37" s="179"/>
      <c r="V37" s="180"/>
    </row>
  </sheetData>
  <sheetProtection algorithmName="SHA-512" hashValue="0iOvev/6RJoX+A0CGu3ISt3yMUuS8TEJqeme9cWu1FBhivuf9IzOBPmMdB/k2PfC/K9M8cST9Wrevij3OtSlHQ==" saltValue="az/fzmQWKG+qZxXiAOeFAw==" spinCount="100000" sheet="1" objects="1" scenarios="1"/>
  <mergeCells count="31">
    <mergeCell ref="C1:I1"/>
    <mergeCell ref="J1:K1"/>
    <mergeCell ref="B3:G3"/>
    <mergeCell ref="B4:G4"/>
    <mergeCell ref="A5:A6"/>
    <mergeCell ref="B5:B6"/>
    <mergeCell ref="C5:C6"/>
    <mergeCell ref="D5:E5"/>
    <mergeCell ref="F5:F6"/>
    <mergeCell ref="G5:G6"/>
    <mergeCell ref="S5:S6"/>
    <mergeCell ref="H5:H6"/>
    <mergeCell ref="I5:I6"/>
    <mergeCell ref="J5:J6"/>
    <mergeCell ref="K5:K6"/>
    <mergeCell ref="L5:L6"/>
    <mergeCell ref="M5:M6"/>
    <mergeCell ref="N5:N6"/>
    <mergeCell ref="O5:O6"/>
    <mergeCell ref="P5:P6"/>
    <mergeCell ref="Q5:Q6"/>
    <mergeCell ref="R5:R6"/>
    <mergeCell ref="Z5:Z6"/>
    <mergeCell ref="AA5:AA6"/>
    <mergeCell ref="AB5:AB6"/>
    <mergeCell ref="T5:T6"/>
    <mergeCell ref="U5:U6"/>
    <mergeCell ref="V5:V6"/>
    <mergeCell ref="W5:W6"/>
    <mergeCell ref="X5:X6"/>
    <mergeCell ref="Y5:Y6"/>
  </mergeCells>
  <dataValidations count="1">
    <dataValidation type="list" allowBlank="1" showErrorMessage="1" sqref="Y7:Y32">
      <formula1>$AG$6:$AG$9</formula1>
      <formula2>0</formula2>
    </dataValidation>
  </dataValidations>
  <pageMargins left="0.7" right="0.7" top="0.75" bottom="0.75" header="0.51180555555555551" footer="0.51180555555555551"/>
  <pageSetup paperSize="9" firstPageNumber="0" orientation="portrait" horizontalDpi="300" verticalDpi="30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26"/>
  </sheetPr>
  <dimension ref="A1:AG37"/>
  <sheetViews>
    <sheetView topLeftCell="C5" zoomScale="85" zoomScaleNormal="85" workbookViewId="0">
      <selection activeCell="A9" sqref="A9"/>
    </sheetView>
  </sheetViews>
  <sheetFormatPr baseColWidth="10" defaultColWidth="11.453125" defaultRowHeight="12" x14ac:dyDescent="0.3"/>
  <cols>
    <col min="1" max="1" width="11.453125" style="171"/>
    <col min="2" max="2" width="67" style="171" customWidth="1"/>
    <col min="3" max="3" width="44.1796875" style="171" customWidth="1"/>
    <col min="4" max="5" width="7.81640625" style="171" customWidth="1"/>
    <col min="6" max="6" width="6.81640625" style="171" customWidth="1"/>
    <col min="7" max="7" width="14.26953125" style="171" customWidth="1"/>
    <col min="8" max="8" width="9.7265625" style="171" customWidth="1"/>
    <col min="9" max="9" width="17.81640625" style="171" customWidth="1"/>
    <col min="10" max="10" width="12.81640625" style="171" customWidth="1"/>
    <col min="11" max="11" width="12.1796875" style="171" customWidth="1"/>
    <col min="12" max="14" width="11.453125" style="171"/>
    <col min="15" max="15" width="15.81640625" style="171" customWidth="1"/>
    <col min="16" max="16" width="8.1796875" style="171" customWidth="1"/>
    <col min="17" max="17" width="11" style="171" bestFit="1" customWidth="1"/>
    <col min="18" max="18" width="11.453125" style="171"/>
    <col min="19" max="19" width="16" style="171" customWidth="1"/>
    <col min="20" max="20" width="12.54296875" style="171" customWidth="1"/>
    <col min="21" max="21" width="11.81640625" style="171" customWidth="1"/>
    <col min="22" max="22" width="11.7265625" style="171" customWidth="1"/>
    <col min="23" max="23" width="10.81640625" style="171" customWidth="1"/>
    <col min="24" max="24" width="17.26953125" style="171" customWidth="1"/>
    <col min="25" max="25" width="15.7265625" style="171" customWidth="1"/>
    <col min="26" max="26" width="11.453125" style="171"/>
    <col min="27" max="27" width="111.7265625" style="181" customWidth="1"/>
    <col min="28" max="28" width="15.81640625" style="171" customWidth="1"/>
    <col min="29" max="16384" width="11.453125" style="171"/>
  </cols>
  <sheetData>
    <row r="1" spans="1:33" ht="15" customHeight="1" x14ac:dyDescent="0.3">
      <c r="A1" s="195"/>
      <c r="B1" s="195"/>
      <c r="C1" s="433" t="s">
        <v>8</v>
      </c>
      <c r="D1" s="433"/>
      <c r="E1" s="433"/>
      <c r="F1" s="433"/>
      <c r="G1" s="433"/>
      <c r="H1" s="433"/>
      <c r="I1" s="433"/>
      <c r="J1" s="438" t="str">
        <f>RESUMEN!D2</f>
        <v/>
      </c>
      <c r="K1" s="438"/>
      <c r="L1" s="58"/>
      <c r="M1" s="58"/>
      <c r="N1" s="58"/>
      <c r="O1" s="58"/>
      <c r="P1" s="306"/>
      <c r="Q1" s="306"/>
      <c r="R1" s="307"/>
      <c r="S1" s="307"/>
      <c r="T1" s="307"/>
      <c r="U1" s="307"/>
      <c r="V1" s="307"/>
      <c r="W1" s="307"/>
      <c r="X1" s="307"/>
      <c r="Y1" s="306"/>
      <c r="Z1" s="306"/>
      <c r="AA1" s="308"/>
      <c r="AB1" s="306"/>
    </row>
    <row r="2" spans="1:33" x14ac:dyDescent="0.3">
      <c r="A2" s="195"/>
      <c r="B2" s="195"/>
      <c r="C2" s="229"/>
      <c r="D2" s="229"/>
      <c r="E2" s="229"/>
      <c r="F2" s="229"/>
      <c r="G2" s="229"/>
      <c r="H2" s="229"/>
      <c r="I2" s="229"/>
      <c r="J2" s="196"/>
      <c r="K2" s="58"/>
      <c r="L2" s="58"/>
      <c r="M2" s="58"/>
      <c r="N2" s="58"/>
      <c r="O2" s="58"/>
      <c r="P2" s="306"/>
      <c r="Q2" s="306"/>
      <c r="R2" s="307"/>
      <c r="S2" s="307"/>
      <c r="T2" s="307"/>
      <c r="U2" s="307"/>
      <c r="V2" s="307"/>
      <c r="W2" s="307"/>
      <c r="X2" s="307"/>
      <c r="Y2" s="306"/>
      <c r="Z2" s="306"/>
      <c r="AA2" s="308"/>
      <c r="AB2" s="306"/>
      <c r="AC2" s="306"/>
    </row>
    <row r="3" spans="1:33" ht="15" customHeight="1" x14ac:dyDescent="0.3">
      <c r="A3" s="309"/>
      <c r="B3" s="434" t="s">
        <v>60</v>
      </c>
      <c r="C3" s="434"/>
      <c r="D3" s="434"/>
      <c r="E3" s="434"/>
      <c r="F3" s="434"/>
      <c r="G3" s="434"/>
      <c r="H3" s="197" t="str">
        <f>RESUMEN!D4</f>
        <v/>
      </c>
      <c r="I3" s="58"/>
      <c r="J3" s="58"/>
      <c r="K3" s="58"/>
      <c r="L3" s="58"/>
      <c r="M3" s="58"/>
      <c r="N3" s="58"/>
      <c r="O3" s="58"/>
      <c r="P3" s="306"/>
      <c r="Q3" s="306"/>
      <c r="R3" s="58"/>
      <c r="S3" s="306"/>
      <c r="T3" s="307"/>
      <c r="U3" s="307"/>
      <c r="V3" s="307"/>
      <c r="W3" s="307"/>
      <c r="X3" s="307"/>
      <c r="Y3" s="307"/>
      <c r="Z3" s="307"/>
      <c r="AA3" s="308"/>
      <c r="AB3" s="307"/>
      <c r="AC3" s="306"/>
    </row>
    <row r="4" spans="1:33" ht="22.5" customHeight="1" x14ac:dyDescent="0.3">
      <c r="A4" s="195"/>
      <c r="B4" s="434" t="s">
        <v>61</v>
      </c>
      <c r="C4" s="434"/>
      <c r="D4" s="434"/>
      <c r="E4" s="434"/>
      <c r="F4" s="434"/>
      <c r="G4" s="434"/>
      <c r="H4" s="197" t="str">
        <f>RESUMEN!D5</f>
        <v/>
      </c>
      <c r="I4" s="58"/>
      <c r="J4" s="58"/>
      <c r="K4" s="58"/>
      <c r="L4" s="58"/>
      <c r="M4" s="58"/>
      <c r="N4" s="58"/>
      <c r="O4" s="58"/>
      <c r="P4" s="306"/>
      <c r="Q4" s="306"/>
      <c r="R4" s="58"/>
      <c r="S4" s="306"/>
      <c r="T4" s="307"/>
      <c r="U4" s="307"/>
      <c r="V4" s="307"/>
      <c r="W4" s="307"/>
      <c r="X4" s="307"/>
      <c r="Y4" s="307"/>
      <c r="Z4" s="307"/>
      <c r="AA4" s="308"/>
      <c r="AB4" s="307"/>
      <c r="AC4" s="307"/>
    </row>
    <row r="5" spans="1:33" ht="67.5" customHeight="1" x14ac:dyDescent="0.3">
      <c r="A5" s="436" t="s">
        <v>41</v>
      </c>
      <c r="B5" s="435" t="s">
        <v>98</v>
      </c>
      <c r="C5" s="435" t="s">
        <v>99</v>
      </c>
      <c r="D5" s="435" t="s">
        <v>65</v>
      </c>
      <c r="E5" s="435"/>
      <c r="F5" s="437" t="s">
        <v>13</v>
      </c>
      <c r="G5" s="435" t="s">
        <v>100</v>
      </c>
      <c r="H5" s="435" t="s">
        <v>117</v>
      </c>
      <c r="I5" s="435" t="s">
        <v>102</v>
      </c>
      <c r="J5" s="435" t="s">
        <v>103</v>
      </c>
      <c r="K5" s="435" t="s">
        <v>104</v>
      </c>
      <c r="L5" s="435" t="s">
        <v>105</v>
      </c>
      <c r="M5" s="435" t="s">
        <v>106</v>
      </c>
      <c r="N5" s="435" t="s">
        <v>107</v>
      </c>
      <c r="O5" s="435" t="s">
        <v>108</v>
      </c>
      <c r="P5" s="435" t="s">
        <v>109</v>
      </c>
      <c r="Q5" s="435" t="s">
        <v>110</v>
      </c>
      <c r="R5" s="435" t="s">
        <v>84</v>
      </c>
      <c r="S5" s="435" t="s">
        <v>85</v>
      </c>
      <c r="T5" s="435" t="s">
        <v>111</v>
      </c>
      <c r="U5" s="435" t="s">
        <v>112</v>
      </c>
      <c r="V5" s="435" t="s">
        <v>113</v>
      </c>
      <c r="W5" s="435" t="s">
        <v>114</v>
      </c>
      <c r="X5" s="435" t="s">
        <v>91</v>
      </c>
      <c r="Y5" s="435" t="s">
        <v>92</v>
      </c>
      <c r="Z5" s="435" t="s">
        <v>93</v>
      </c>
      <c r="AA5" s="435" t="s">
        <v>94</v>
      </c>
      <c r="AB5" s="435" t="s">
        <v>45</v>
      </c>
    </row>
    <row r="6" spans="1:33" x14ac:dyDescent="0.3">
      <c r="A6" s="436"/>
      <c r="B6" s="435"/>
      <c r="C6" s="435"/>
      <c r="D6" s="310" t="s">
        <v>115</v>
      </c>
      <c r="E6" s="310" t="s">
        <v>116</v>
      </c>
      <c r="F6" s="437"/>
      <c r="G6" s="435"/>
      <c r="H6" s="435"/>
      <c r="I6" s="435"/>
      <c r="J6" s="435"/>
      <c r="K6" s="435"/>
      <c r="L6" s="435"/>
      <c r="M6" s="435"/>
      <c r="N6" s="435"/>
      <c r="O6" s="435"/>
      <c r="P6" s="435"/>
      <c r="Q6" s="435"/>
      <c r="R6" s="435"/>
      <c r="S6" s="435"/>
      <c r="T6" s="435"/>
      <c r="U6" s="435"/>
      <c r="V6" s="435"/>
      <c r="W6" s="435"/>
      <c r="X6" s="435"/>
      <c r="Y6" s="435"/>
      <c r="Z6" s="435"/>
      <c r="AA6" s="435"/>
      <c r="AB6" s="435"/>
      <c r="AG6" s="172" t="s">
        <v>95</v>
      </c>
    </row>
    <row r="7" spans="1:33" ht="20.149999999999999" customHeight="1" x14ac:dyDescent="0.3">
      <c r="A7" s="285" t="str">
        <f>IF(RESUMEN!H9="","",RESUMEN!H9)</f>
        <v/>
      </c>
      <c r="B7" s="286" t="str">
        <f>IF(RESUMEN!I9="","",RESUMEN!I9)</f>
        <v/>
      </c>
      <c r="C7" s="287" t="str">
        <f>IF(RESUMEN!J9="","",RESUMEN!J9)</f>
        <v/>
      </c>
      <c r="D7" s="288"/>
      <c r="E7" s="288"/>
      <c r="F7" s="289"/>
      <c r="G7" s="290">
        <v>0</v>
      </c>
      <c r="H7" s="290">
        <v>0</v>
      </c>
      <c r="I7" s="290">
        <v>0</v>
      </c>
      <c r="J7" s="291">
        <v>0</v>
      </c>
      <c r="K7" s="292">
        <v>0</v>
      </c>
      <c r="L7" s="292">
        <v>0</v>
      </c>
      <c r="M7" s="290">
        <v>0</v>
      </c>
      <c r="N7" s="168">
        <f>SUM(M7*K7)</f>
        <v>0</v>
      </c>
      <c r="O7" s="290">
        <v>0</v>
      </c>
      <c r="P7" s="168">
        <f>SUM(O7*L7)</f>
        <v>0</v>
      </c>
      <c r="Q7" s="168">
        <f>SUM(N7+P7)</f>
        <v>0</v>
      </c>
      <c r="R7" s="290">
        <v>0</v>
      </c>
      <c r="S7" s="290">
        <v>0</v>
      </c>
      <c r="T7" s="168">
        <f>SUM(G7+Q7-R7-S7)</f>
        <v>0</v>
      </c>
      <c r="U7" s="168">
        <f t="shared" ref="U7:U16" si="0">SUM(G7-I7+Q7-R7-S7)</f>
        <v>0</v>
      </c>
      <c r="V7" s="293">
        <v>1</v>
      </c>
      <c r="W7" s="168">
        <f>SUM(U7*V7)</f>
        <v>0</v>
      </c>
      <c r="X7" s="290">
        <v>0</v>
      </c>
      <c r="Y7" s="169"/>
      <c r="Z7" s="294"/>
      <c r="AA7" s="295"/>
      <c r="AB7" s="170">
        <f>SUM(T7-U7)*V7</f>
        <v>0</v>
      </c>
      <c r="AG7" s="172" t="s">
        <v>96</v>
      </c>
    </row>
    <row r="8" spans="1:33" ht="20.149999999999999" customHeight="1" x14ac:dyDescent="0.3">
      <c r="A8" s="285" t="str">
        <f>IF(RESUMEN!H10="","",RESUMEN!H10)</f>
        <v/>
      </c>
      <c r="B8" s="296" t="str">
        <f>IF(RESUMEN!I10="","",RESUMEN!I10)</f>
        <v/>
      </c>
      <c r="C8" s="285" t="str">
        <f>IF(RESUMEN!J10="","",RESUMEN!J10)</f>
        <v/>
      </c>
      <c r="D8" s="288"/>
      <c r="E8" s="288"/>
      <c r="F8" s="289"/>
      <c r="G8" s="290">
        <v>0</v>
      </c>
      <c r="H8" s="290">
        <v>0</v>
      </c>
      <c r="I8" s="290">
        <v>0</v>
      </c>
      <c r="J8" s="291">
        <v>0</v>
      </c>
      <c r="K8" s="292">
        <v>0</v>
      </c>
      <c r="L8" s="292">
        <v>0</v>
      </c>
      <c r="M8" s="290">
        <v>0</v>
      </c>
      <c r="N8" s="168">
        <f t="shared" ref="N8:N16" si="1">SUM(M8*K8)</f>
        <v>0</v>
      </c>
      <c r="O8" s="290">
        <v>0</v>
      </c>
      <c r="P8" s="168">
        <f t="shared" ref="P8:P16" si="2">SUM(O8*L8)</f>
        <v>0</v>
      </c>
      <c r="Q8" s="168">
        <f t="shared" ref="Q8:Q16" si="3">SUM(N8+P8)</f>
        <v>0</v>
      </c>
      <c r="R8" s="290">
        <v>0</v>
      </c>
      <c r="S8" s="290">
        <v>0</v>
      </c>
      <c r="T8" s="168">
        <f t="shared" ref="T8:T16" si="4">SUM(G8+Q8-R8-S8)</f>
        <v>0</v>
      </c>
      <c r="U8" s="168">
        <f t="shared" si="0"/>
        <v>0</v>
      </c>
      <c r="V8" s="293">
        <v>1</v>
      </c>
      <c r="W8" s="168">
        <f t="shared" ref="W8:W16" si="5">SUM(U8*V8)</f>
        <v>0</v>
      </c>
      <c r="X8" s="290">
        <v>0</v>
      </c>
      <c r="Y8" s="169"/>
      <c r="Z8" s="294"/>
      <c r="AA8" s="295"/>
      <c r="AB8" s="170">
        <f t="shared" ref="AB8:AB16" si="6">SUM(T8-U8)*V8</f>
        <v>0</v>
      </c>
      <c r="AG8" s="172" t="s">
        <v>97</v>
      </c>
    </row>
    <row r="9" spans="1:33" ht="20.149999999999999" customHeight="1" x14ac:dyDescent="0.3">
      <c r="A9" s="285"/>
      <c r="B9" s="296" t="str">
        <f>IF(RESUMEN!I11="","",RESUMEN!I11)</f>
        <v/>
      </c>
      <c r="C9" s="285" t="str">
        <f>IF(RESUMEN!J11="","",RESUMEN!J11)</f>
        <v/>
      </c>
      <c r="D9" s="288"/>
      <c r="E9" s="288"/>
      <c r="F9" s="289"/>
      <c r="G9" s="290">
        <v>0</v>
      </c>
      <c r="H9" s="290">
        <v>0</v>
      </c>
      <c r="I9" s="290">
        <v>0</v>
      </c>
      <c r="J9" s="291">
        <v>0</v>
      </c>
      <c r="K9" s="292">
        <v>0</v>
      </c>
      <c r="L9" s="292">
        <v>0</v>
      </c>
      <c r="M9" s="290">
        <v>0</v>
      </c>
      <c r="N9" s="168">
        <f t="shared" si="1"/>
        <v>0</v>
      </c>
      <c r="O9" s="290">
        <v>0</v>
      </c>
      <c r="P9" s="168">
        <f t="shared" si="2"/>
        <v>0</v>
      </c>
      <c r="Q9" s="168">
        <f t="shared" si="3"/>
        <v>0</v>
      </c>
      <c r="R9" s="290">
        <v>0</v>
      </c>
      <c r="S9" s="290">
        <v>0</v>
      </c>
      <c r="T9" s="168">
        <f t="shared" si="4"/>
        <v>0</v>
      </c>
      <c r="U9" s="168">
        <f t="shared" si="0"/>
        <v>0</v>
      </c>
      <c r="V9" s="293">
        <v>1</v>
      </c>
      <c r="W9" s="168">
        <f t="shared" si="5"/>
        <v>0</v>
      </c>
      <c r="X9" s="290">
        <v>0</v>
      </c>
      <c r="Y9" s="169"/>
      <c r="Z9" s="294"/>
      <c r="AA9" s="295"/>
      <c r="AB9" s="170">
        <f t="shared" si="6"/>
        <v>0</v>
      </c>
    </row>
    <row r="10" spans="1:33" ht="20.149999999999999" customHeight="1" x14ac:dyDescent="0.3">
      <c r="A10" s="285" t="str">
        <f>IF(RESUMEN!H12="","",RESUMEN!H12)</f>
        <v/>
      </c>
      <c r="B10" s="296" t="str">
        <f>IF(RESUMEN!I12="","",RESUMEN!I12)</f>
        <v/>
      </c>
      <c r="C10" s="297" t="str">
        <f>IF(RESUMEN!J12="","",RESUMEN!J12)</f>
        <v/>
      </c>
      <c r="D10" s="288"/>
      <c r="E10" s="288"/>
      <c r="F10" s="289"/>
      <c r="G10" s="290">
        <v>0</v>
      </c>
      <c r="H10" s="290">
        <v>0</v>
      </c>
      <c r="I10" s="290">
        <v>0</v>
      </c>
      <c r="J10" s="291">
        <v>0</v>
      </c>
      <c r="K10" s="292">
        <v>0</v>
      </c>
      <c r="L10" s="292">
        <v>0</v>
      </c>
      <c r="M10" s="290">
        <v>0</v>
      </c>
      <c r="N10" s="168">
        <f t="shared" si="1"/>
        <v>0</v>
      </c>
      <c r="O10" s="290">
        <v>0</v>
      </c>
      <c r="P10" s="168">
        <f t="shared" si="2"/>
        <v>0</v>
      </c>
      <c r="Q10" s="168">
        <f t="shared" si="3"/>
        <v>0</v>
      </c>
      <c r="R10" s="290">
        <v>0</v>
      </c>
      <c r="S10" s="290">
        <v>0</v>
      </c>
      <c r="T10" s="168">
        <f t="shared" si="4"/>
        <v>0</v>
      </c>
      <c r="U10" s="168">
        <f t="shared" si="0"/>
        <v>0</v>
      </c>
      <c r="V10" s="293">
        <v>1</v>
      </c>
      <c r="W10" s="168">
        <f t="shared" si="5"/>
        <v>0</v>
      </c>
      <c r="X10" s="290">
        <v>0</v>
      </c>
      <c r="Y10" s="169"/>
      <c r="Z10" s="294"/>
      <c r="AA10" s="295"/>
      <c r="AB10" s="170">
        <f t="shared" si="6"/>
        <v>0</v>
      </c>
    </row>
    <row r="11" spans="1:33" ht="20.149999999999999" customHeight="1" x14ac:dyDescent="0.3">
      <c r="A11" s="285" t="str">
        <f>IF(RESUMEN!H13="","",RESUMEN!H13)</f>
        <v/>
      </c>
      <c r="B11" s="296" t="str">
        <f>IF(RESUMEN!I13="","",RESUMEN!I13)</f>
        <v/>
      </c>
      <c r="C11" s="285" t="str">
        <f>IF(RESUMEN!J13="","",RESUMEN!J13)</f>
        <v/>
      </c>
      <c r="D11" s="288"/>
      <c r="E11" s="288"/>
      <c r="F11" s="289"/>
      <c r="G11" s="290">
        <v>0</v>
      </c>
      <c r="H11" s="290">
        <v>0</v>
      </c>
      <c r="I11" s="290">
        <v>0</v>
      </c>
      <c r="J11" s="291">
        <v>0</v>
      </c>
      <c r="K11" s="292">
        <v>0</v>
      </c>
      <c r="L11" s="292">
        <v>0</v>
      </c>
      <c r="M11" s="290">
        <v>0</v>
      </c>
      <c r="N11" s="168">
        <f t="shared" si="1"/>
        <v>0</v>
      </c>
      <c r="O11" s="290">
        <v>0</v>
      </c>
      <c r="P11" s="168">
        <f t="shared" si="2"/>
        <v>0</v>
      </c>
      <c r="Q11" s="168">
        <f t="shared" si="3"/>
        <v>0</v>
      </c>
      <c r="R11" s="290">
        <v>0</v>
      </c>
      <c r="S11" s="290">
        <v>0</v>
      </c>
      <c r="T11" s="168">
        <f t="shared" si="4"/>
        <v>0</v>
      </c>
      <c r="U11" s="168">
        <f t="shared" si="0"/>
        <v>0</v>
      </c>
      <c r="V11" s="293">
        <v>1</v>
      </c>
      <c r="W11" s="168">
        <f t="shared" si="5"/>
        <v>0</v>
      </c>
      <c r="X11" s="290">
        <v>0</v>
      </c>
      <c r="Y11" s="169"/>
      <c r="Z11" s="298"/>
      <c r="AA11" s="295"/>
      <c r="AB11" s="170">
        <f t="shared" si="6"/>
        <v>0</v>
      </c>
    </row>
    <row r="12" spans="1:33" ht="20.149999999999999" customHeight="1" x14ac:dyDescent="0.3">
      <c r="A12" s="285" t="str">
        <f>IF(RESUMEN!H14="","",RESUMEN!H14)</f>
        <v/>
      </c>
      <c r="B12" s="296" t="str">
        <f>IF(RESUMEN!I14="","",RESUMEN!I14)</f>
        <v/>
      </c>
      <c r="C12" s="285" t="str">
        <f>IF(RESUMEN!J14="","",RESUMEN!J14)</f>
        <v/>
      </c>
      <c r="D12" s="288"/>
      <c r="E12" s="288"/>
      <c r="F12" s="289"/>
      <c r="G12" s="290">
        <v>0</v>
      </c>
      <c r="H12" s="290">
        <v>0</v>
      </c>
      <c r="I12" s="290">
        <v>0</v>
      </c>
      <c r="J12" s="291">
        <v>0</v>
      </c>
      <c r="K12" s="292">
        <v>0</v>
      </c>
      <c r="L12" s="292">
        <v>0</v>
      </c>
      <c r="M12" s="290">
        <v>0</v>
      </c>
      <c r="N12" s="168">
        <f t="shared" si="1"/>
        <v>0</v>
      </c>
      <c r="O12" s="290">
        <v>0</v>
      </c>
      <c r="P12" s="168">
        <f t="shared" si="2"/>
        <v>0</v>
      </c>
      <c r="Q12" s="168">
        <f t="shared" si="3"/>
        <v>0</v>
      </c>
      <c r="R12" s="290">
        <v>0</v>
      </c>
      <c r="S12" s="290">
        <v>0</v>
      </c>
      <c r="T12" s="168">
        <f t="shared" si="4"/>
        <v>0</v>
      </c>
      <c r="U12" s="168">
        <f t="shared" si="0"/>
        <v>0</v>
      </c>
      <c r="V12" s="293">
        <v>1</v>
      </c>
      <c r="W12" s="168">
        <f t="shared" si="5"/>
        <v>0</v>
      </c>
      <c r="X12" s="290">
        <v>0</v>
      </c>
      <c r="Y12" s="169"/>
      <c r="Z12" s="294"/>
      <c r="AA12" s="295"/>
      <c r="AB12" s="170">
        <f t="shared" si="6"/>
        <v>0</v>
      </c>
    </row>
    <row r="13" spans="1:33" ht="20.149999999999999" customHeight="1" x14ac:dyDescent="0.3">
      <c r="A13" s="285" t="str">
        <f>IF(RESUMEN!H15="","",RESUMEN!H15)</f>
        <v/>
      </c>
      <c r="B13" s="296" t="str">
        <f>IF(RESUMEN!I15="","",RESUMEN!I15)</f>
        <v/>
      </c>
      <c r="C13" s="285" t="str">
        <f>IF(RESUMEN!J15="","",RESUMEN!J15)</f>
        <v/>
      </c>
      <c r="D13" s="288"/>
      <c r="E13" s="288"/>
      <c r="F13" s="289"/>
      <c r="G13" s="290">
        <v>0</v>
      </c>
      <c r="H13" s="290">
        <v>0</v>
      </c>
      <c r="I13" s="290">
        <v>0</v>
      </c>
      <c r="J13" s="291">
        <v>0</v>
      </c>
      <c r="K13" s="292">
        <v>0</v>
      </c>
      <c r="L13" s="292">
        <v>0</v>
      </c>
      <c r="M13" s="290">
        <v>0</v>
      </c>
      <c r="N13" s="168">
        <f t="shared" si="1"/>
        <v>0</v>
      </c>
      <c r="O13" s="290">
        <v>0</v>
      </c>
      <c r="P13" s="168">
        <f t="shared" si="2"/>
        <v>0</v>
      </c>
      <c r="Q13" s="168">
        <f t="shared" si="3"/>
        <v>0</v>
      </c>
      <c r="R13" s="290">
        <v>0</v>
      </c>
      <c r="S13" s="290">
        <v>0</v>
      </c>
      <c r="T13" s="168">
        <f t="shared" si="4"/>
        <v>0</v>
      </c>
      <c r="U13" s="168">
        <f t="shared" si="0"/>
        <v>0</v>
      </c>
      <c r="V13" s="293">
        <v>1</v>
      </c>
      <c r="W13" s="168">
        <f t="shared" si="5"/>
        <v>0</v>
      </c>
      <c r="X13" s="290">
        <v>0</v>
      </c>
      <c r="Y13" s="169"/>
      <c r="Z13" s="294"/>
      <c r="AA13" s="295"/>
      <c r="AB13" s="170">
        <f t="shared" si="6"/>
        <v>0</v>
      </c>
    </row>
    <row r="14" spans="1:33" ht="20.149999999999999" customHeight="1" x14ac:dyDescent="0.3">
      <c r="A14" s="285" t="str">
        <f>IF(RESUMEN!H16="","",RESUMEN!H16)</f>
        <v/>
      </c>
      <c r="B14" s="296" t="str">
        <f>IF(RESUMEN!I16="","",RESUMEN!I16)</f>
        <v/>
      </c>
      <c r="C14" s="285" t="str">
        <f>IF(RESUMEN!J16="","",RESUMEN!J16)</f>
        <v/>
      </c>
      <c r="D14" s="288"/>
      <c r="E14" s="288"/>
      <c r="F14" s="289"/>
      <c r="G14" s="290">
        <v>0</v>
      </c>
      <c r="H14" s="290">
        <v>0</v>
      </c>
      <c r="I14" s="290">
        <v>0</v>
      </c>
      <c r="J14" s="291">
        <v>0</v>
      </c>
      <c r="K14" s="292">
        <v>0</v>
      </c>
      <c r="L14" s="292">
        <v>0</v>
      </c>
      <c r="M14" s="290">
        <v>0</v>
      </c>
      <c r="N14" s="168">
        <f t="shared" si="1"/>
        <v>0</v>
      </c>
      <c r="O14" s="290">
        <v>0</v>
      </c>
      <c r="P14" s="168">
        <f t="shared" si="2"/>
        <v>0</v>
      </c>
      <c r="Q14" s="168">
        <f t="shared" si="3"/>
        <v>0</v>
      </c>
      <c r="R14" s="290">
        <v>0</v>
      </c>
      <c r="S14" s="290">
        <v>0</v>
      </c>
      <c r="T14" s="168">
        <f t="shared" si="4"/>
        <v>0</v>
      </c>
      <c r="U14" s="168">
        <f t="shared" si="0"/>
        <v>0</v>
      </c>
      <c r="V14" s="293">
        <v>1</v>
      </c>
      <c r="W14" s="168">
        <f t="shared" si="5"/>
        <v>0</v>
      </c>
      <c r="X14" s="290">
        <v>0</v>
      </c>
      <c r="Y14" s="169"/>
      <c r="Z14" s="294"/>
      <c r="AA14" s="295"/>
      <c r="AB14" s="170">
        <f t="shared" si="6"/>
        <v>0</v>
      </c>
    </row>
    <row r="15" spans="1:33" ht="20.149999999999999" customHeight="1" x14ac:dyDescent="0.3">
      <c r="A15" s="285" t="str">
        <f>IF(RESUMEN!H17="","",RESUMEN!H17)</f>
        <v/>
      </c>
      <c r="B15" s="296" t="str">
        <f>IF(RESUMEN!I17="","",RESUMEN!I17)</f>
        <v/>
      </c>
      <c r="C15" s="285" t="str">
        <f>IF(RESUMEN!J17="","",RESUMEN!J17)</f>
        <v/>
      </c>
      <c r="D15" s="288"/>
      <c r="E15" s="288"/>
      <c r="F15" s="289"/>
      <c r="G15" s="290">
        <v>0</v>
      </c>
      <c r="H15" s="290">
        <v>0</v>
      </c>
      <c r="I15" s="290">
        <v>0</v>
      </c>
      <c r="J15" s="291">
        <v>0</v>
      </c>
      <c r="K15" s="292">
        <v>0</v>
      </c>
      <c r="L15" s="292">
        <v>0</v>
      </c>
      <c r="M15" s="290">
        <v>0</v>
      </c>
      <c r="N15" s="168">
        <f t="shared" si="1"/>
        <v>0</v>
      </c>
      <c r="O15" s="290">
        <v>0</v>
      </c>
      <c r="P15" s="168">
        <f t="shared" si="2"/>
        <v>0</v>
      </c>
      <c r="Q15" s="168">
        <f t="shared" si="3"/>
        <v>0</v>
      </c>
      <c r="R15" s="290">
        <v>0</v>
      </c>
      <c r="S15" s="290">
        <v>0</v>
      </c>
      <c r="T15" s="168">
        <f t="shared" si="4"/>
        <v>0</v>
      </c>
      <c r="U15" s="168">
        <f t="shared" si="0"/>
        <v>0</v>
      </c>
      <c r="V15" s="293">
        <v>1</v>
      </c>
      <c r="W15" s="168">
        <f t="shared" si="5"/>
        <v>0</v>
      </c>
      <c r="X15" s="290">
        <v>0</v>
      </c>
      <c r="Y15" s="169"/>
      <c r="Z15" s="294"/>
      <c r="AA15" s="295"/>
      <c r="AB15" s="170">
        <f t="shared" si="6"/>
        <v>0</v>
      </c>
    </row>
    <row r="16" spans="1:33" ht="20.149999999999999" customHeight="1" x14ac:dyDescent="0.3">
      <c r="A16" s="285" t="str">
        <f>IF(RESUMEN!H18="","",RESUMEN!H18)</f>
        <v/>
      </c>
      <c r="B16" s="296" t="str">
        <f>IF(RESUMEN!I18="","",RESUMEN!I18)</f>
        <v/>
      </c>
      <c r="C16" s="285" t="str">
        <f>IF(RESUMEN!J18="","",RESUMEN!J18)</f>
        <v/>
      </c>
      <c r="D16" s="288"/>
      <c r="E16" s="288"/>
      <c r="F16" s="289"/>
      <c r="G16" s="290">
        <v>0</v>
      </c>
      <c r="H16" s="290">
        <v>0</v>
      </c>
      <c r="I16" s="290">
        <v>0</v>
      </c>
      <c r="J16" s="291">
        <v>0</v>
      </c>
      <c r="K16" s="292">
        <v>0</v>
      </c>
      <c r="L16" s="292">
        <v>0</v>
      </c>
      <c r="M16" s="290">
        <v>0</v>
      </c>
      <c r="N16" s="168">
        <f t="shared" si="1"/>
        <v>0</v>
      </c>
      <c r="O16" s="290">
        <v>0</v>
      </c>
      <c r="P16" s="168">
        <f t="shared" si="2"/>
        <v>0</v>
      </c>
      <c r="Q16" s="168">
        <f t="shared" si="3"/>
        <v>0</v>
      </c>
      <c r="R16" s="290">
        <v>0</v>
      </c>
      <c r="S16" s="290">
        <v>0</v>
      </c>
      <c r="T16" s="168">
        <f t="shared" si="4"/>
        <v>0</v>
      </c>
      <c r="U16" s="168">
        <f t="shared" si="0"/>
        <v>0</v>
      </c>
      <c r="V16" s="293">
        <v>1</v>
      </c>
      <c r="W16" s="168">
        <f t="shared" si="5"/>
        <v>0</v>
      </c>
      <c r="X16" s="290">
        <v>0</v>
      </c>
      <c r="Y16" s="169"/>
      <c r="Z16" s="294"/>
      <c r="AA16" s="295"/>
      <c r="AB16" s="170">
        <f t="shared" si="6"/>
        <v>0</v>
      </c>
    </row>
    <row r="17" spans="1:28" ht="20.149999999999999" customHeight="1" x14ac:dyDescent="0.3">
      <c r="A17" s="285" t="str">
        <f>IF(RESUMEN!H19="","",RESUMEN!H19)</f>
        <v/>
      </c>
      <c r="B17" s="296" t="str">
        <f>IF(RESUMEN!I19="","",RESUMEN!I19)</f>
        <v/>
      </c>
      <c r="C17" s="285" t="str">
        <f>IF(RESUMEN!J19="","",RESUMEN!J19)</f>
        <v/>
      </c>
      <c r="D17" s="288"/>
      <c r="E17" s="288"/>
      <c r="F17" s="289"/>
      <c r="G17" s="290">
        <v>0</v>
      </c>
      <c r="H17" s="290">
        <v>0</v>
      </c>
      <c r="I17" s="290">
        <v>0</v>
      </c>
      <c r="J17" s="291">
        <v>0</v>
      </c>
      <c r="K17" s="292">
        <v>0</v>
      </c>
      <c r="L17" s="292">
        <v>0</v>
      </c>
      <c r="M17" s="290">
        <v>0</v>
      </c>
      <c r="N17" s="168">
        <f t="shared" ref="N17:N32" si="7">SUM(M17*K17)</f>
        <v>0</v>
      </c>
      <c r="O17" s="290">
        <v>0</v>
      </c>
      <c r="P17" s="168">
        <f t="shared" ref="P17" si="8">SUM(O17*L17)</f>
        <v>0</v>
      </c>
      <c r="Q17" s="168">
        <f t="shared" ref="Q17" si="9">SUM(N17+P17)</f>
        <v>0</v>
      </c>
      <c r="R17" s="290">
        <v>0</v>
      </c>
      <c r="S17" s="290">
        <v>0</v>
      </c>
      <c r="T17" s="168">
        <f t="shared" ref="T17" si="10">SUM(G17+Q17-R17-S17)</f>
        <v>0</v>
      </c>
      <c r="U17" s="168">
        <f t="shared" ref="U17" si="11">SUM(G17-I17+Q17-R17-S17)</f>
        <v>0</v>
      </c>
      <c r="V17" s="293">
        <v>1</v>
      </c>
      <c r="W17" s="168">
        <f t="shared" ref="W17:W32" si="12">SUM(U17*V17)</f>
        <v>0</v>
      </c>
      <c r="X17" s="290">
        <v>0</v>
      </c>
      <c r="Y17" s="169"/>
      <c r="Z17" s="298"/>
      <c r="AA17" s="295"/>
      <c r="AB17" s="170">
        <f t="shared" ref="AB17:AB32" si="13">SUM(T17-U17)*V17</f>
        <v>0</v>
      </c>
    </row>
    <row r="18" spans="1:28" ht="20.149999999999999" customHeight="1" x14ac:dyDescent="0.3">
      <c r="A18" s="285" t="str">
        <f>IF(RESUMEN!H20="","",RESUMEN!H20)</f>
        <v/>
      </c>
      <c r="B18" s="296" t="str">
        <f>IF(RESUMEN!I20="","",RESUMEN!I20)</f>
        <v/>
      </c>
      <c r="C18" s="285" t="str">
        <f>IF(RESUMEN!J20="","",RESUMEN!J20)</f>
        <v/>
      </c>
      <c r="D18" s="288"/>
      <c r="E18" s="288"/>
      <c r="F18" s="289"/>
      <c r="G18" s="290"/>
      <c r="H18" s="290"/>
      <c r="I18" s="290"/>
      <c r="J18" s="291">
        <v>0</v>
      </c>
      <c r="K18" s="292"/>
      <c r="L18" s="292"/>
      <c r="M18" s="290"/>
      <c r="N18" s="168">
        <f t="shared" si="7"/>
        <v>0</v>
      </c>
      <c r="O18" s="290"/>
      <c r="P18" s="168">
        <f t="shared" ref="P18:P32" si="14">SUM(O18*L18)</f>
        <v>0</v>
      </c>
      <c r="Q18" s="168">
        <f t="shared" ref="Q18:Q32" si="15">SUM(N18+P18)</f>
        <v>0</v>
      </c>
      <c r="R18" s="290"/>
      <c r="S18" s="290"/>
      <c r="T18" s="168">
        <f t="shared" ref="T18:T32" si="16">SUM(G18+Q18-R18-S18)</f>
        <v>0</v>
      </c>
      <c r="U18" s="168">
        <f t="shared" ref="U18:U32" si="17">SUM(G18-I18+Q18-R18-S18)</f>
        <v>0</v>
      </c>
      <c r="V18" s="293"/>
      <c r="W18" s="168">
        <f t="shared" si="12"/>
        <v>0</v>
      </c>
      <c r="X18" s="290"/>
      <c r="Y18" s="169"/>
      <c r="Z18" s="294"/>
      <c r="AA18" s="295"/>
      <c r="AB18" s="170">
        <f t="shared" si="13"/>
        <v>0</v>
      </c>
    </row>
    <row r="19" spans="1:28" ht="20.149999999999999" customHeight="1" x14ac:dyDescent="0.3">
      <c r="A19" s="285" t="str">
        <f>IF(RESUMEN!H21="","",RESUMEN!H21)</f>
        <v/>
      </c>
      <c r="B19" s="296" t="str">
        <f>IF(RESUMEN!I21="","",RESUMEN!I21)</f>
        <v/>
      </c>
      <c r="C19" s="285" t="str">
        <f>IF(RESUMEN!J21="","",RESUMEN!J21)</f>
        <v/>
      </c>
      <c r="D19" s="288"/>
      <c r="E19" s="288"/>
      <c r="F19" s="289"/>
      <c r="G19" s="290"/>
      <c r="H19" s="290"/>
      <c r="I19" s="290"/>
      <c r="J19" s="291">
        <v>0</v>
      </c>
      <c r="K19" s="292"/>
      <c r="L19" s="292"/>
      <c r="M19" s="290"/>
      <c r="N19" s="168">
        <f t="shared" si="7"/>
        <v>0</v>
      </c>
      <c r="O19" s="290"/>
      <c r="P19" s="168">
        <f t="shared" si="14"/>
        <v>0</v>
      </c>
      <c r="Q19" s="168">
        <f t="shared" si="15"/>
        <v>0</v>
      </c>
      <c r="R19" s="290"/>
      <c r="S19" s="290"/>
      <c r="T19" s="168">
        <f t="shared" si="16"/>
        <v>0</v>
      </c>
      <c r="U19" s="168">
        <f t="shared" si="17"/>
        <v>0</v>
      </c>
      <c r="V19" s="293"/>
      <c r="W19" s="168">
        <f t="shared" si="12"/>
        <v>0</v>
      </c>
      <c r="X19" s="290"/>
      <c r="Y19" s="169"/>
      <c r="Z19" s="294"/>
      <c r="AA19" s="295"/>
      <c r="AB19" s="170">
        <f t="shared" si="13"/>
        <v>0</v>
      </c>
    </row>
    <row r="20" spans="1:28" ht="20.149999999999999" customHeight="1" x14ac:dyDescent="0.3">
      <c r="A20" s="285" t="str">
        <f>IF(RESUMEN!H22="","",RESUMEN!H22)</f>
        <v/>
      </c>
      <c r="B20" s="296" t="str">
        <f>IF(RESUMEN!I22="","",RESUMEN!I22)</f>
        <v/>
      </c>
      <c r="C20" s="285" t="str">
        <f>IF(RESUMEN!J22="","",RESUMEN!J22)</f>
        <v/>
      </c>
      <c r="D20" s="288"/>
      <c r="E20" s="288"/>
      <c r="F20" s="289"/>
      <c r="G20" s="290"/>
      <c r="H20" s="290"/>
      <c r="I20" s="290"/>
      <c r="J20" s="291">
        <v>0</v>
      </c>
      <c r="K20" s="292"/>
      <c r="L20" s="292"/>
      <c r="M20" s="290"/>
      <c r="N20" s="168">
        <f t="shared" si="7"/>
        <v>0</v>
      </c>
      <c r="O20" s="290"/>
      <c r="P20" s="168">
        <f t="shared" si="14"/>
        <v>0</v>
      </c>
      <c r="Q20" s="168">
        <f t="shared" si="15"/>
        <v>0</v>
      </c>
      <c r="R20" s="290"/>
      <c r="S20" s="290"/>
      <c r="T20" s="168">
        <f t="shared" si="16"/>
        <v>0</v>
      </c>
      <c r="U20" s="168">
        <f t="shared" si="17"/>
        <v>0</v>
      </c>
      <c r="V20" s="293"/>
      <c r="W20" s="168">
        <f t="shared" si="12"/>
        <v>0</v>
      </c>
      <c r="X20" s="290"/>
      <c r="Y20" s="169"/>
      <c r="Z20" s="294"/>
      <c r="AA20" s="295"/>
      <c r="AB20" s="170">
        <f t="shared" si="13"/>
        <v>0</v>
      </c>
    </row>
    <row r="21" spans="1:28" ht="20.149999999999999" customHeight="1" x14ac:dyDescent="0.3">
      <c r="A21" s="285" t="str">
        <f>IF(RESUMEN!H23="","",RESUMEN!H23)</f>
        <v/>
      </c>
      <c r="B21" s="296" t="str">
        <f>IF(RESUMEN!I23="","",RESUMEN!I23)</f>
        <v/>
      </c>
      <c r="C21" s="285" t="str">
        <f>IF(RESUMEN!J23="","",RESUMEN!J23)</f>
        <v/>
      </c>
      <c r="D21" s="288"/>
      <c r="E21" s="288"/>
      <c r="F21" s="289"/>
      <c r="G21" s="290"/>
      <c r="H21" s="290"/>
      <c r="I21" s="290"/>
      <c r="J21" s="291">
        <v>0</v>
      </c>
      <c r="K21" s="292"/>
      <c r="L21" s="292"/>
      <c r="M21" s="290"/>
      <c r="N21" s="168">
        <f t="shared" si="7"/>
        <v>0</v>
      </c>
      <c r="O21" s="290"/>
      <c r="P21" s="168">
        <f t="shared" si="14"/>
        <v>0</v>
      </c>
      <c r="Q21" s="168">
        <f t="shared" si="15"/>
        <v>0</v>
      </c>
      <c r="R21" s="290"/>
      <c r="S21" s="290"/>
      <c r="T21" s="168">
        <f t="shared" si="16"/>
        <v>0</v>
      </c>
      <c r="U21" s="168">
        <f t="shared" si="17"/>
        <v>0</v>
      </c>
      <c r="V21" s="293"/>
      <c r="W21" s="168">
        <f t="shared" si="12"/>
        <v>0</v>
      </c>
      <c r="X21" s="290"/>
      <c r="Y21" s="169"/>
      <c r="Z21" s="294"/>
      <c r="AA21" s="295"/>
      <c r="AB21" s="170">
        <f t="shared" si="13"/>
        <v>0</v>
      </c>
    </row>
    <row r="22" spans="1:28" ht="20.149999999999999" customHeight="1" x14ac:dyDescent="0.3">
      <c r="A22" s="285" t="str">
        <f>IF(RESUMEN!H24="","",RESUMEN!H24)</f>
        <v/>
      </c>
      <c r="B22" s="296" t="str">
        <f>IF(RESUMEN!I24="","",RESUMEN!I24)</f>
        <v/>
      </c>
      <c r="C22" s="285" t="str">
        <f>IF(RESUMEN!J24="","",RESUMEN!J24)</f>
        <v/>
      </c>
      <c r="D22" s="288"/>
      <c r="E22" s="288"/>
      <c r="F22" s="289"/>
      <c r="G22" s="290"/>
      <c r="H22" s="290"/>
      <c r="I22" s="290"/>
      <c r="J22" s="291">
        <v>0</v>
      </c>
      <c r="K22" s="292"/>
      <c r="L22" s="292"/>
      <c r="M22" s="290"/>
      <c r="N22" s="168">
        <f t="shared" si="7"/>
        <v>0</v>
      </c>
      <c r="O22" s="290"/>
      <c r="P22" s="168">
        <f t="shared" si="14"/>
        <v>0</v>
      </c>
      <c r="Q22" s="168">
        <f t="shared" si="15"/>
        <v>0</v>
      </c>
      <c r="R22" s="290"/>
      <c r="S22" s="290"/>
      <c r="T22" s="168">
        <f t="shared" si="16"/>
        <v>0</v>
      </c>
      <c r="U22" s="168">
        <f t="shared" si="17"/>
        <v>0</v>
      </c>
      <c r="V22" s="293"/>
      <c r="W22" s="168">
        <f t="shared" si="12"/>
        <v>0</v>
      </c>
      <c r="X22" s="290"/>
      <c r="Y22" s="169"/>
      <c r="Z22" s="294"/>
      <c r="AA22" s="295"/>
      <c r="AB22" s="170">
        <f t="shared" si="13"/>
        <v>0</v>
      </c>
    </row>
    <row r="23" spans="1:28" ht="20.149999999999999" customHeight="1" x14ac:dyDescent="0.3">
      <c r="A23" s="285" t="str">
        <f>IF(RESUMEN!H25="","",RESUMEN!H25)</f>
        <v/>
      </c>
      <c r="B23" s="296" t="str">
        <f>IF(RESUMEN!I25="","",RESUMEN!I25)</f>
        <v/>
      </c>
      <c r="C23" s="285" t="str">
        <f>IF(RESUMEN!J25="","",RESUMEN!J25)</f>
        <v/>
      </c>
      <c r="D23" s="288"/>
      <c r="E23" s="288"/>
      <c r="F23" s="289"/>
      <c r="G23" s="290"/>
      <c r="H23" s="290"/>
      <c r="I23" s="290"/>
      <c r="J23" s="291">
        <v>0</v>
      </c>
      <c r="K23" s="292"/>
      <c r="L23" s="292"/>
      <c r="M23" s="290"/>
      <c r="N23" s="168">
        <f t="shared" si="7"/>
        <v>0</v>
      </c>
      <c r="O23" s="290"/>
      <c r="P23" s="168">
        <f t="shared" si="14"/>
        <v>0</v>
      </c>
      <c r="Q23" s="168">
        <f t="shared" si="15"/>
        <v>0</v>
      </c>
      <c r="R23" s="290"/>
      <c r="S23" s="290"/>
      <c r="T23" s="168">
        <f t="shared" si="16"/>
        <v>0</v>
      </c>
      <c r="U23" s="168">
        <f t="shared" si="17"/>
        <v>0</v>
      </c>
      <c r="V23" s="293"/>
      <c r="W23" s="168">
        <f t="shared" si="12"/>
        <v>0</v>
      </c>
      <c r="X23" s="290"/>
      <c r="Y23" s="169"/>
      <c r="Z23" s="294"/>
      <c r="AA23" s="295"/>
      <c r="AB23" s="170">
        <f t="shared" si="13"/>
        <v>0</v>
      </c>
    </row>
    <row r="24" spans="1:28" ht="20.149999999999999" customHeight="1" x14ac:dyDescent="0.3">
      <c r="A24" s="285" t="str">
        <f>IF(RESUMEN!H26="","",RESUMEN!H26)</f>
        <v/>
      </c>
      <c r="B24" s="296" t="str">
        <f>IF(RESUMEN!I26="","",RESUMEN!I26)</f>
        <v/>
      </c>
      <c r="C24" s="285" t="str">
        <f>IF(RESUMEN!J26="","",RESUMEN!J26)</f>
        <v/>
      </c>
      <c r="D24" s="288"/>
      <c r="E24" s="288"/>
      <c r="F24" s="289"/>
      <c r="G24" s="290"/>
      <c r="H24" s="290"/>
      <c r="I24" s="290"/>
      <c r="J24" s="291">
        <v>0</v>
      </c>
      <c r="K24" s="292"/>
      <c r="L24" s="292"/>
      <c r="M24" s="290"/>
      <c r="N24" s="168">
        <f t="shared" si="7"/>
        <v>0</v>
      </c>
      <c r="O24" s="290"/>
      <c r="P24" s="168">
        <f t="shared" si="14"/>
        <v>0</v>
      </c>
      <c r="Q24" s="168">
        <f t="shared" si="15"/>
        <v>0</v>
      </c>
      <c r="R24" s="290"/>
      <c r="S24" s="290"/>
      <c r="T24" s="168">
        <f t="shared" si="16"/>
        <v>0</v>
      </c>
      <c r="U24" s="168">
        <f t="shared" si="17"/>
        <v>0</v>
      </c>
      <c r="V24" s="293"/>
      <c r="W24" s="168">
        <f t="shared" si="12"/>
        <v>0</v>
      </c>
      <c r="X24" s="290"/>
      <c r="Y24" s="169"/>
      <c r="Z24" s="294"/>
      <c r="AA24" s="295"/>
      <c r="AB24" s="170">
        <f t="shared" si="13"/>
        <v>0</v>
      </c>
    </row>
    <row r="25" spans="1:28" ht="20.149999999999999" customHeight="1" x14ac:dyDescent="0.3">
      <c r="A25" s="285" t="str">
        <f>IF(RESUMEN!H27="","",RESUMEN!H27)</f>
        <v/>
      </c>
      <c r="B25" s="296" t="str">
        <f>IF(RESUMEN!I27="","",RESUMEN!I27)</f>
        <v/>
      </c>
      <c r="C25" s="285" t="str">
        <f>IF(RESUMEN!J27="","",RESUMEN!J27)</f>
        <v/>
      </c>
      <c r="D25" s="288"/>
      <c r="E25" s="288"/>
      <c r="F25" s="289"/>
      <c r="G25" s="290"/>
      <c r="H25" s="290"/>
      <c r="I25" s="290"/>
      <c r="J25" s="291">
        <v>0</v>
      </c>
      <c r="K25" s="292"/>
      <c r="L25" s="292"/>
      <c r="M25" s="290"/>
      <c r="N25" s="168">
        <f t="shared" si="7"/>
        <v>0</v>
      </c>
      <c r="O25" s="290"/>
      <c r="P25" s="168">
        <f t="shared" si="14"/>
        <v>0</v>
      </c>
      <c r="Q25" s="168">
        <f t="shared" si="15"/>
        <v>0</v>
      </c>
      <c r="R25" s="290"/>
      <c r="S25" s="290"/>
      <c r="T25" s="168">
        <f t="shared" si="16"/>
        <v>0</v>
      </c>
      <c r="U25" s="168">
        <f t="shared" si="17"/>
        <v>0</v>
      </c>
      <c r="V25" s="293"/>
      <c r="W25" s="168">
        <f t="shared" si="12"/>
        <v>0</v>
      </c>
      <c r="X25" s="290"/>
      <c r="Y25" s="169"/>
      <c r="Z25" s="294"/>
      <c r="AA25" s="295"/>
      <c r="AB25" s="170">
        <f t="shared" si="13"/>
        <v>0</v>
      </c>
    </row>
    <row r="26" spans="1:28" ht="20.149999999999999" customHeight="1" x14ac:dyDescent="0.3">
      <c r="A26" s="285" t="str">
        <f>IF(RESUMEN!H28="","",RESUMEN!H28)</f>
        <v/>
      </c>
      <c r="B26" s="296" t="str">
        <f>IF(RESUMEN!I28="","",RESUMEN!I28)</f>
        <v/>
      </c>
      <c r="C26" s="285" t="str">
        <f>IF(RESUMEN!J28="","",RESUMEN!J28)</f>
        <v/>
      </c>
      <c r="D26" s="288"/>
      <c r="E26" s="288"/>
      <c r="F26" s="289"/>
      <c r="G26" s="290"/>
      <c r="H26" s="290"/>
      <c r="I26" s="290"/>
      <c r="J26" s="291">
        <v>0</v>
      </c>
      <c r="K26" s="292"/>
      <c r="L26" s="292"/>
      <c r="M26" s="290"/>
      <c r="N26" s="168">
        <f t="shared" si="7"/>
        <v>0</v>
      </c>
      <c r="O26" s="290"/>
      <c r="P26" s="168">
        <f t="shared" si="14"/>
        <v>0</v>
      </c>
      <c r="Q26" s="168">
        <f t="shared" si="15"/>
        <v>0</v>
      </c>
      <c r="R26" s="290"/>
      <c r="S26" s="290"/>
      <c r="T26" s="168">
        <f t="shared" si="16"/>
        <v>0</v>
      </c>
      <c r="U26" s="168">
        <f t="shared" si="17"/>
        <v>0</v>
      </c>
      <c r="V26" s="293"/>
      <c r="W26" s="168">
        <f t="shared" si="12"/>
        <v>0</v>
      </c>
      <c r="X26" s="290"/>
      <c r="Y26" s="169"/>
      <c r="Z26" s="294"/>
      <c r="AA26" s="295"/>
      <c r="AB26" s="170">
        <f t="shared" si="13"/>
        <v>0</v>
      </c>
    </row>
    <row r="27" spans="1:28" ht="20.149999999999999" customHeight="1" x14ac:dyDescent="0.3">
      <c r="A27" s="285" t="str">
        <f>IF(RESUMEN!H29="","",RESUMEN!H29)</f>
        <v/>
      </c>
      <c r="B27" s="296" t="str">
        <f>IF(RESUMEN!I29="","",RESUMEN!I29)</f>
        <v/>
      </c>
      <c r="C27" s="285" t="str">
        <f>IF(RESUMEN!J29="","",RESUMEN!J29)</f>
        <v/>
      </c>
      <c r="D27" s="288"/>
      <c r="E27" s="288"/>
      <c r="F27" s="289"/>
      <c r="G27" s="290"/>
      <c r="H27" s="290"/>
      <c r="I27" s="290"/>
      <c r="J27" s="291">
        <v>0</v>
      </c>
      <c r="K27" s="292"/>
      <c r="L27" s="292"/>
      <c r="M27" s="290"/>
      <c r="N27" s="168">
        <f t="shared" si="7"/>
        <v>0</v>
      </c>
      <c r="O27" s="290"/>
      <c r="P27" s="168">
        <f t="shared" si="14"/>
        <v>0</v>
      </c>
      <c r="Q27" s="168">
        <f t="shared" si="15"/>
        <v>0</v>
      </c>
      <c r="R27" s="290"/>
      <c r="S27" s="290"/>
      <c r="T27" s="168">
        <f t="shared" si="16"/>
        <v>0</v>
      </c>
      <c r="U27" s="168">
        <f t="shared" si="17"/>
        <v>0</v>
      </c>
      <c r="V27" s="293"/>
      <c r="W27" s="168">
        <f t="shared" si="12"/>
        <v>0</v>
      </c>
      <c r="X27" s="290"/>
      <c r="Y27" s="169"/>
      <c r="Z27" s="294"/>
      <c r="AA27" s="295"/>
      <c r="AB27" s="170">
        <f t="shared" si="13"/>
        <v>0</v>
      </c>
    </row>
    <row r="28" spans="1:28" ht="20.149999999999999" customHeight="1" x14ac:dyDescent="0.3">
      <c r="A28" s="285" t="str">
        <f>IF(RESUMEN!H30="","",RESUMEN!H30)</f>
        <v/>
      </c>
      <c r="B28" s="296" t="str">
        <f>IF(RESUMEN!I30="","",RESUMEN!I30)</f>
        <v/>
      </c>
      <c r="C28" s="285" t="str">
        <f>IF(RESUMEN!J30="","",RESUMEN!J30)</f>
        <v/>
      </c>
      <c r="D28" s="288"/>
      <c r="E28" s="288"/>
      <c r="F28" s="289"/>
      <c r="G28" s="290"/>
      <c r="H28" s="290"/>
      <c r="I28" s="290"/>
      <c r="J28" s="291">
        <v>0</v>
      </c>
      <c r="K28" s="292"/>
      <c r="L28" s="292"/>
      <c r="M28" s="290"/>
      <c r="N28" s="168">
        <f t="shared" si="7"/>
        <v>0</v>
      </c>
      <c r="O28" s="290"/>
      <c r="P28" s="168">
        <f t="shared" si="14"/>
        <v>0</v>
      </c>
      <c r="Q28" s="168">
        <f t="shared" si="15"/>
        <v>0</v>
      </c>
      <c r="R28" s="290"/>
      <c r="S28" s="290"/>
      <c r="T28" s="168">
        <f t="shared" si="16"/>
        <v>0</v>
      </c>
      <c r="U28" s="168">
        <f t="shared" si="17"/>
        <v>0</v>
      </c>
      <c r="V28" s="293"/>
      <c r="W28" s="168">
        <f t="shared" si="12"/>
        <v>0</v>
      </c>
      <c r="X28" s="290"/>
      <c r="Y28" s="169"/>
      <c r="Z28" s="294"/>
      <c r="AA28" s="295"/>
      <c r="AB28" s="170">
        <f t="shared" si="13"/>
        <v>0</v>
      </c>
    </row>
    <row r="29" spans="1:28" ht="20.149999999999999" customHeight="1" x14ac:dyDescent="0.3">
      <c r="A29" s="285" t="str">
        <f>IF(RESUMEN!H31="","",RESUMEN!H31)</f>
        <v/>
      </c>
      <c r="B29" s="296" t="str">
        <f>IF(RESUMEN!I31="","",RESUMEN!I31)</f>
        <v/>
      </c>
      <c r="C29" s="285" t="str">
        <f>IF(RESUMEN!J31="","",RESUMEN!J31)</f>
        <v/>
      </c>
      <c r="D29" s="288"/>
      <c r="E29" s="288"/>
      <c r="F29" s="289"/>
      <c r="G29" s="290"/>
      <c r="H29" s="290"/>
      <c r="I29" s="290"/>
      <c r="J29" s="291">
        <v>0</v>
      </c>
      <c r="K29" s="292"/>
      <c r="L29" s="292"/>
      <c r="M29" s="290"/>
      <c r="N29" s="168">
        <f t="shared" si="7"/>
        <v>0</v>
      </c>
      <c r="O29" s="290"/>
      <c r="P29" s="168">
        <f t="shared" si="14"/>
        <v>0</v>
      </c>
      <c r="Q29" s="168">
        <f t="shared" si="15"/>
        <v>0</v>
      </c>
      <c r="R29" s="290"/>
      <c r="S29" s="290"/>
      <c r="T29" s="168">
        <f t="shared" si="16"/>
        <v>0</v>
      </c>
      <c r="U29" s="168">
        <f t="shared" si="17"/>
        <v>0</v>
      </c>
      <c r="V29" s="293"/>
      <c r="W29" s="168">
        <f t="shared" si="12"/>
        <v>0</v>
      </c>
      <c r="X29" s="290"/>
      <c r="Y29" s="169"/>
      <c r="Z29" s="294"/>
      <c r="AA29" s="295"/>
      <c r="AB29" s="170">
        <f t="shared" si="13"/>
        <v>0</v>
      </c>
    </row>
    <row r="30" spans="1:28" ht="20.149999999999999" customHeight="1" x14ac:dyDescent="0.3">
      <c r="A30" s="285" t="str">
        <f>IF(RESUMEN!H32="","",RESUMEN!H32)</f>
        <v/>
      </c>
      <c r="B30" s="296" t="str">
        <f>IF(RESUMEN!I32="","",RESUMEN!I32)</f>
        <v/>
      </c>
      <c r="C30" s="285" t="str">
        <f>IF(RESUMEN!J32="","",RESUMEN!J32)</f>
        <v/>
      </c>
      <c r="D30" s="288"/>
      <c r="E30" s="288"/>
      <c r="F30" s="289"/>
      <c r="G30" s="290"/>
      <c r="H30" s="290"/>
      <c r="I30" s="290"/>
      <c r="J30" s="291">
        <v>0</v>
      </c>
      <c r="K30" s="292"/>
      <c r="L30" s="292"/>
      <c r="M30" s="290"/>
      <c r="N30" s="168">
        <f t="shared" si="7"/>
        <v>0</v>
      </c>
      <c r="O30" s="290"/>
      <c r="P30" s="168">
        <f t="shared" si="14"/>
        <v>0</v>
      </c>
      <c r="Q30" s="168">
        <f t="shared" si="15"/>
        <v>0</v>
      </c>
      <c r="R30" s="290"/>
      <c r="S30" s="290"/>
      <c r="T30" s="168">
        <f t="shared" si="16"/>
        <v>0</v>
      </c>
      <c r="U30" s="168">
        <f t="shared" si="17"/>
        <v>0</v>
      </c>
      <c r="V30" s="293"/>
      <c r="W30" s="168">
        <f t="shared" si="12"/>
        <v>0</v>
      </c>
      <c r="X30" s="290"/>
      <c r="Y30" s="169"/>
      <c r="Z30" s="294"/>
      <c r="AA30" s="295"/>
      <c r="AB30" s="170">
        <f t="shared" si="13"/>
        <v>0</v>
      </c>
    </row>
    <row r="31" spans="1:28" ht="20.149999999999999" customHeight="1" x14ac:dyDescent="0.3">
      <c r="A31" s="285" t="str">
        <f>IF(RESUMEN!H33="","",RESUMEN!H33)</f>
        <v/>
      </c>
      <c r="B31" s="296" t="str">
        <f>IF(RESUMEN!I33="","",RESUMEN!I33)</f>
        <v/>
      </c>
      <c r="C31" s="285" t="str">
        <f>IF(RESUMEN!J33="","",RESUMEN!J33)</f>
        <v/>
      </c>
      <c r="D31" s="288"/>
      <c r="E31" s="288"/>
      <c r="F31" s="289"/>
      <c r="G31" s="290"/>
      <c r="H31" s="290"/>
      <c r="I31" s="290"/>
      <c r="J31" s="291">
        <v>0</v>
      </c>
      <c r="K31" s="292"/>
      <c r="L31" s="292"/>
      <c r="M31" s="290"/>
      <c r="N31" s="168">
        <f t="shared" si="7"/>
        <v>0</v>
      </c>
      <c r="O31" s="290"/>
      <c r="P31" s="168">
        <f t="shared" si="14"/>
        <v>0</v>
      </c>
      <c r="Q31" s="168">
        <f t="shared" si="15"/>
        <v>0</v>
      </c>
      <c r="R31" s="290"/>
      <c r="S31" s="290"/>
      <c r="T31" s="168">
        <f t="shared" si="16"/>
        <v>0</v>
      </c>
      <c r="U31" s="168">
        <f t="shared" si="17"/>
        <v>0</v>
      </c>
      <c r="V31" s="293"/>
      <c r="W31" s="168">
        <f t="shared" si="12"/>
        <v>0</v>
      </c>
      <c r="X31" s="290"/>
      <c r="Y31" s="169"/>
      <c r="Z31" s="294"/>
      <c r="AA31" s="295"/>
      <c r="AB31" s="170">
        <f t="shared" si="13"/>
        <v>0</v>
      </c>
    </row>
    <row r="32" spans="1:28" ht="20.149999999999999" customHeight="1" x14ac:dyDescent="0.3">
      <c r="A32" s="285" t="str">
        <f>IF(RESUMEN!H34="","",RESUMEN!H34)</f>
        <v/>
      </c>
      <c r="B32" s="296" t="str">
        <f>IF(RESUMEN!I34="","",RESUMEN!I34)</f>
        <v/>
      </c>
      <c r="C32" s="285" t="str">
        <f>IF(RESUMEN!J34="","",RESUMEN!J34)</f>
        <v/>
      </c>
      <c r="D32" s="288"/>
      <c r="E32" s="288"/>
      <c r="F32" s="289"/>
      <c r="G32" s="290"/>
      <c r="H32" s="290"/>
      <c r="I32" s="290"/>
      <c r="J32" s="291">
        <v>0</v>
      </c>
      <c r="K32" s="292"/>
      <c r="L32" s="292"/>
      <c r="M32" s="290"/>
      <c r="N32" s="168">
        <f t="shared" si="7"/>
        <v>0</v>
      </c>
      <c r="O32" s="290"/>
      <c r="P32" s="168">
        <f t="shared" si="14"/>
        <v>0</v>
      </c>
      <c r="Q32" s="168">
        <f t="shared" si="15"/>
        <v>0</v>
      </c>
      <c r="R32" s="290"/>
      <c r="S32" s="290"/>
      <c r="T32" s="168">
        <f t="shared" si="16"/>
        <v>0</v>
      </c>
      <c r="U32" s="168">
        <f t="shared" si="17"/>
        <v>0</v>
      </c>
      <c r="V32" s="293"/>
      <c r="W32" s="168">
        <f t="shared" si="12"/>
        <v>0</v>
      </c>
      <c r="X32" s="290"/>
      <c r="Y32" s="169"/>
      <c r="Z32" s="298"/>
      <c r="AA32" s="295"/>
      <c r="AB32" s="170">
        <f t="shared" si="13"/>
        <v>0</v>
      </c>
    </row>
    <row r="33" spans="1:28" ht="20.149999999999999" customHeight="1" x14ac:dyDescent="0.3">
      <c r="A33" s="173"/>
      <c r="B33" s="299"/>
      <c r="C33" s="299"/>
      <c r="D33" s="299"/>
      <c r="E33" s="299"/>
      <c r="F33" s="299"/>
      <c r="G33" s="59">
        <f>SUM(G7:G32)</f>
        <v>0</v>
      </c>
      <c r="H33" s="59">
        <f>SUM(H7:H32)</f>
        <v>0</v>
      </c>
      <c r="I33" s="59">
        <f>SUM(I7:I32)</f>
        <v>0</v>
      </c>
      <c r="J33" s="300"/>
      <c r="K33" s="300"/>
      <c r="L33" s="300"/>
      <c r="M33" s="301"/>
      <c r="N33" s="59">
        <f>SUM(N7:N32)</f>
        <v>0</v>
      </c>
      <c r="O33" s="301"/>
      <c r="P33" s="59">
        <f t="shared" ref="P33:U33" si="18">SUM(P7:P32)</f>
        <v>0</v>
      </c>
      <c r="Q33" s="59">
        <f t="shared" si="18"/>
        <v>0</v>
      </c>
      <c r="R33" s="59">
        <f t="shared" si="18"/>
        <v>0</v>
      </c>
      <c r="S33" s="59">
        <f t="shared" si="18"/>
        <v>0</v>
      </c>
      <c r="T33" s="59">
        <f t="shared" si="18"/>
        <v>0</v>
      </c>
      <c r="U33" s="59">
        <f t="shared" si="18"/>
        <v>0</v>
      </c>
      <c r="V33" s="302">
        <v>0</v>
      </c>
      <c r="W33" s="59">
        <f>SUM(W7:W32)</f>
        <v>0</v>
      </c>
      <c r="X33" s="303">
        <v>0</v>
      </c>
      <c r="Y33" s="304"/>
      <c r="Z33" s="304"/>
      <c r="AA33" s="305"/>
      <c r="AB33" s="174">
        <f>SUM(AB7:AB32)</f>
        <v>0</v>
      </c>
    </row>
    <row r="34" spans="1:28" x14ac:dyDescent="0.3">
      <c r="C34" s="175" t="s">
        <v>228</v>
      </c>
      <c r="D34" s="176"/>
      <c r="E34" s="176"/>
      <c r="F34" s="176"/>
      <c r="G34" s="177">
        <f>SUMPRODUCT(G7:G32,$V$7:$V$32)</f>
        <v>0</v>
      </c>
      <c r="H34" s="177">
        <f>SUMPRODUCT(H7:H32,$V$7:$V$32)</f>
        <v>0</v>
      </c>
      <c r="I34" s="177">
        <f>SUMPRODUCT(I7:I32,$V$7:$V$32)</f>
        <v>0</v>
      </c>
      <c r="J34" s="176"/>
      <c r="K34" s="176"/>
      <c r="L34" s="176"/>
      <c r="M34" s="176"/>
      <c r="N34" s="177">
        <f>SUMPRODUCT(N7:N32,$V$7:$V$32)</f>
        <v>0</v>
      </c>
      <c r="O34" s="176"/>
      <c r="P34" s="177">
        <f t="shared" ref="P34:U34" si="19">SUMPRODUCT(P7:P32,$V$7:$V$32)</f>
        <v>0</v>
      </c>
      <c r="Q34" s="177">
        <f t="shared" si="19"/>
        <v>0</v>
      </c>
      <c r="R34" s="177">
        <f t="shared" si="19"/>
        <v>0</v>
      </c>
      <c r="S34" s="177">
        <f t="shared" si="19"/>
        <v>0</v>
      </c>
      <c r="T34" s="177">
        <f t="shared" si="19"/>
        <v>0</v>
      </c>
      <c r="U34" s="177">
        <f t="shared" si="19"/>
        <v>0</v>
      </c>
      <c r="V34" s="176"/>
      <c r="W34" s="176"/>
      <c r="X34" s="178"/>
    </row>
    <row r="37" spans="1:28" x14ac:dyDescent="0.3">
      <c r="G37" s="313"/>
      <c r="H37" s="313"/>
      <c r="I37" s="311" t="e">
        <f>SUM((I9+K9)*(V9/100)+(I10+K10)*(V10/100))+((I11+K11)*V11/100)+((I12+K12)*(V12/100))+((I13+K13)*V13/100)+((I14+K14)*(V14/100))+((I15+K15)*V15/100)+((I16+K16)*(V16/100))+((I32+K32)*V32/100)+((I33+K33)*(V33/100))+((#REF!+#REF!)*#REF!/100)</f>
        <v>#REF!</v>
      </c>
      <c r="J37" s="312"/>
      <c r="K37" s="312"/>
      <c r="L37" s="312"/>
      <c r="M37" s="312"/>
      <c r="N37" s="311" t="e">
        <f>SUM((R9-S9-T9)*(V9/100)+(R10-S10-T10)*(V10/100)+(R11-S11-T11)*(V11/100)+(R12-S12-T12)*(V12/100)+(R13-S13-T13)*(V13/100)+(R14-S14-T14)*(V14/100)+(R15-S15-T15)*(V15/100)+(R16-S16-T16)*(V16/100)+(R32-S32-T32)*(V32/100)+(R33-S33-T33)*(V33/100)+(#REF!-#REF!-#REF!)*(#REF!/100))</f>
        <v>#REF!</v>
      </c>
      <c r="O37" s="311"/>
      <c r="P37" s="313"/>
      <c r="V37" s="180"/>
    </row>
  </sheetData>
  <sheetProtection algorithmName="SHA-512" hashValue="x3G9QN7nP9YLpcUxLPClmtZbHcxqlKuZ1jL+wmxTo5v7iQMmcMKbieXu9Ek02Agic+WJdNBnYyIoiVKYrjCW8A==" saltValue="IZw8FzCVJR1T4Y10NRNneQ==" spinCount="100000" sheet="1" objects="1" scenarios="1"/>
  <mergeCells count="31">
    <mergeCell ref="J1:K1"/>
    <mergeCell ref="AA5:AA6"/>
    <mergeCell ref="AB5:AB6"/>
    <mergeCell ref="U5:U6"/>
    <mergeCell ref="V5:V6"/>
    <mergeCell ref="W5:W6"/>
    <mergeCell ref="X5:X6"/>
    <mergeCell ref="Y5:Y6"/>
    <mergeCell ref="Z5:Z6"/>
    <mergeCell ref="R5:R6"/>
    <mergeCell ref="S5:S6"/>
    <mergeCell ref="T5:T6"/>
    <mergeCell ref="M5:M6"/>
    <mergeCell ref="N5:N6"/>
    <mergeCell ref="O5:O6"/>
    <mergeCell ref="P5:P6"/>
    <mergeCell ref="Q5:Q6"/>
    <mergeCell ref="J5:J6"/>
    <mergeCell ref="K5:K6"/>
    <mergeCell ref="L5:L6"/>
    <mergeCell ref="A5:A6"/>
    <mergeCell ref="B5:B6"/>
    <mergeCell ref="C5:C6"/>
    <mergeCell ref="D5:E5"/>
    <mergeCell ref="F5:F6"/>
    <mergeCell ref="C1:I1"/>
    <mergeCell ref="B3:G3"/>
    <mergeCell ref="B4:G4"/>
    <mergeCell ref="H5:H6"/>
    <mergeCell ref="G5:G6"/>
    <mergeCell ref="I5:I6"/>
  </mergeCells>
  <phoneticPr fontId="30" type="noConversion"/>
  <dataValidations xWindow="45165" yWindow="6826" count="1">
    <dataValidation type="list" allowBlank="1" showErrorMessage="1" sqref="Y7:Y32">
      <formula1>$AG$6:$AG$9</formula1>
      <formula2>0</formula2>
    </dataValidation>
  </dataValidations>
  <pageMargins left="0.7" right="0.7" top="0.75" bottom="0.75" header="0.51180555555555551" footer="0.51180555555555551"/>
  <pageSetup paperSize="9" firstPageNumber="0" orientation="portrait" horizontalDpi="300" verticalDpi="300"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26"/>
  </sheetPr>
  <dimension ref="A1:AG37"/>
  <sheetViews>
    <sheetView topLeftCell="A5" zoomScale="85" zoomScaleNormal="85" workbookViewId="0">
      <selection activeCell="A9" sqref="A9"/>
    </sheetView>
  </sheetViews>
  <sheetFormatPr baseColWidth="10" defaultColWidth="11.453125" defaultRowHeight="12" x14ac:dyDescent="0.3"/>
  <cols>
    <col min="1" max="1" width="11.453125" style="171"/>
    <col min="2" max="2" width="67" style="171" customWidth="1"/>
    <col min="3" max="3" width="44.1796875" style="171" customWidth="1"/>
    <col min="4" max="5" width="7.81640625" style="171" customWidth="1"/>
    <col min="6" max="6" width="6.81640625" style="171" customWidth="1"/>
    <col min="7" max="7" width="14.26953125" style="171" customWidth="1"/>
    <col min="8" max="8" width="9.7265625" style="171" customWidth="1"/>
    <col min="9" max="9" width="17.81640625" style="171" customWidth="1"/>
    <col min="10" max="10" width="12.81640625" style="171" customWidth="1"/>
    <col min="11" max="11" width="12.1796875" style="171" customWidth="1"/>
    <col min="12" max="14" width="11.453125" style="171"/>
    <col min="15" max="15" width="15.81640625" style="171" customWidth="1"/>
    <col min="16" max="16" width="8.1796875" style="171" customWidth="1"/>
    <col min="17" max="17" width="11" style="171" bestFit="1" customWidth="1"/>
    <col min="18" max="18" width="11.453125" style="171"/>
    <col min="19" max="19" width="16" style="171" customWidth="1"/>
    <col min="20" max="20" width="12.54296875" style="171" customWidth="1"/>
    <col min="21" max="21" width="11.81640625" style="171" customWidth="1"/>
    <col min="22" max="22" width="11.7265625" style="171" customWidth="1"/>
    <col min="23" max="23" width="10.81640625" style="171" customWidth="1"/>
    <col min="24" max="24" width="17.26953125" style="171" customWidth="1"/>
    <col min="25" max="25" width="15.7265625" style="171" customWidth="1"/>
    <col min="26" max="26" width="11.453125" style="171"/>
    <col min="27" max="27" width="111.7265625" style="181" customWidth="1"/>
    <col min="28" max="28" width="15.81640625" style="171" customWidth="1"/>
    <col min="29" max="16384" width="11.453125" style="171"/>
  </cols>
  <sheetData>
    <row r="1" spans="1:33" ht="15" customHeight="1" x14ac:dyDescent="0.3">
      <c r="A1" s="195"/>
      <c r="B1" s="195"/>
      <c r="C1" s="433" t="s">
        <v>8</v>
      </c>
      <c r="D1" s="433"/>
      <c r="E1" s="433"/>
      <c r="F1" s="433"/>
      <c r="G1" s="433"/>
      <c r="H1" s="433"/>
      <c r="I1" s="433"/>
      <c r="J1" s="438" t="str">
        <f>RESUMEN!D2</f>
        <v/>
      </c>
      <c r="K1" s="438"/>
      <c r="L1" s="58"/>
      <c r="M1" s="58"/>
      <c r="N1" s="58"/>
      <c r="O1" s="58"/>
      <c r="P1" s="306"/>
      <c r="Q1" s="306"/>
      <c r="R1" s="307"/>
      <c r="S1" s="307"/>
      <c r="T1" s="307"/>
      <c r="U1" s="307"/>
      <c r="V1" s="307"/>
      <c r="W1" s="307"/>
      <c r="X1" s="307"/>
      <c r="Y1" s="306"/>
      <c r="Z1" s="306"/>
      <c r="AA1" s="308"/>
      <c r="AB1" s="306"/>
    </row>
    <row r="2" spans="1:33" x14ac:dyDescent="0.3">
      <c r="A2" s="195"/>
      <c r="B2" s="195"/>
      <c r="C2" s="229"/>
      <c r="D2" s="229"/>
      <c r="E2" s="229"/>
      <c r="F2" s="229"/>
      <c r="G2" s="229"/>
      <c r="H2" s="229"/>
      <c r="I2" s="229"/>
      <c r="J2" s="196"/>
      <c r="K2" s="58"/>
      <c r="L2" s="58"/>
      <c r="M2" s="58"/>
      <c r="N2" s="58"/>
      <c r="O2" s="58"/>
      <c r="P2" s="306"/>
      <c r="Q2" s="306"/>
      <c r="R2" s="307"/>
      <c r="S2" s="307"/>
      <c r="T2" s="307"/>
      <c r="U2" s="307"/>
      <c r="V2" s="307"/>
      <c r="W2" s="307"/>
      <c r="X2" s="307"/>
      <c r="Y2" s="306"/>
      <c r="Z2" s="306"/>
      <c r="AA2" s="308"/>
      <c r="AB2" s="306"/>
      <c r="AC2" s="306"/>
    </row>
    <row r="3" spans="1:33" ht="15" customHeight="1" x14ac:dyDescent="0.3">
      <c r="A3" s="309"/>
      <c r="B3" s="434" t="s">
        <v>60</v>
      </c>
      <c r="C3" s="434"/>
      <c r="D3" s="434"/>
      <c r="E3" s="434"/>
      <c r="F3" s="434"/>
      <c r="G3" s="434"/>
      <c r="H3" s="197" t="str">
        <f>RESUMEN!D4</f>
        <v/>
      </c>
      <c r="I3" s="58"/>
      <c r="J3" s="58"/>
      <c r="K3" s="58"/>
      <c r="L3" s="58"/>
      <c r="M3" s="58"/>
      <c r="N3" s="58"/>
      <c r="O3" s="58"/>
      <c r="P3" s="306"/>
      <c r="Q3" s="306"/>
      <c r="R3" s="58"/>
      <c r="S3" s="306"/>
      <c r="T3" s="307"/>
      <c r="U3" s="307"/>
      <c r="V3" s="307"/>
      <c r="W3" s="307"/>
      <c r="X3" s="307"/>
      <c r="Y3" s="307"/>
      <c r="Z3" s="307"/>
      <c r="AA3" s="308"/>
      <c r="AB3" s="307"/>
      <c r="AC3" s="306"/>
    </row>
    <row r="4" spans="1:33" ht="22.5" customHeight="1" x14ac:dyDescent="0.3">
      <c r="A4" s="195"/>
      <c r="B4" s="434" t="s">
        <v>61</v>
      </c>
      <c r="C4" s="434"/>
      <c r="D4" s="434"/>
      <c r="E4" s="434"/>
      <c r="F4" s="434"/>
      <c r="G4" s="434"/>
      <c r="H4" s="197" t="str">
        <f>RESUMEN!D5</f>
        <v/>
      </c>
      <c r="I4" s="58"/>
      <c r="J4" s="58"/>
      <c r="K4" s="58"/>
      <c r="L4" s="58"/>
      <c r="M4" s="58"/>
      <c r="N4" s="58"/>
      <c r="O4" s="58"/>
      <c r="P4" s="306"/>
      <c r="Q4" s="306"/>
      <c r="R4" s="58"/>
      <c r="S4" s="306"/>
      <c r="T4" s="307"/>
      <c r="U4" s="307"/>
      <c r="V4" s="307"/>
      <c r="W4" s="307"/>
      <c r="X4" s="307"/>
      <c r="Y4" s="307"/>
      <c r="Z4" s="307"/>
      <c r="AA4" s="308"/>
      <c r="AB4" s="307"/>
      <c r="AC4" s="307"/>
    </row>
    <row r="5" spans="1:33" ht="67.5" customHeight="1" x14ac:dyDescent="0.3">
      <c r="A5" s="436" t="s">
        <v>41</v>
      </c>
      <c r="B5" s="435" t="s">
        <v>98</v>
      </c>
      <c r="C5" s="435" t="s">
        <v>99</v>
      </c>
      <c r="D5" s="435" t="s">
        <v>65</v>
      </c>
      <c r="E5" s="435"/>
      <c r="F5" s="437" t="s">
        <v>13</v>
      </c>
      <c r="G5" s="435" t="s">
        <v>100</v>
      </c>
      <c r="H5" s="435" t="s">
        <v>117</v>
      </c>
      <c r="I5" s="435" t="s">
        <v>102</v>
      </c>
      <c r="J5" s="435" t="s">
        <v>103</v>
      </c>
      <c r="K5" s="435" t="s">
        <v>104</v>
      </c>
      <c r="L5" s="435" t="s">
        <v>105</v>
      </c>
      <c r="M5" s="435" t="s">
        <v>106</v>
      </c>
      <c r="N5" s="435" t="s">
        <v>107</v>
      </c>
      <c r="O5" s="435" t="s">
        <v>108</v>
      </c>
      <c r="P5" s="435" t="s">
        <v>109</v>
      </c>
      <c r="Q5" s="435" t="s">
        <v>110</v>
      </c>
      <c r="R5" s="435" t="s">
        <v>84</v>
      </c>
      <c r="S5" s="435" t="s">
        <v>85</v>
      </c>
      <c r="T5" s="435" t="s">
        <v>111</v>
      </c>
      <c r="U5" s="435" t="s">
        <v>112</v>
      </c>
      <c r="V5" s="435" t="s">
        <v>113</v>
      </c>
      <c r="W5" s="435" t="s">
        <v>114</v>
      </c>
      <c r="X5" s="435" t="s">
        <v>91</v>
      </c>
      <c r="Y5" s="435" t="s">
        <v>92</v>
      </c>
      <c r="Z5" s="435" t="s">
        <v>93</v>
      </c>
      <c r="AA5" s="435" t="s">
        <v>94</v>
      </c>
      <c r="AB5" s="435" t="s">
        <v>45</v>
      </c>
    </row>
    <row r="6" spans="1:33" x14ac:dyDescent="0.3">
      <c r="A6" s="436"/>
      <c r="B6" s="435"/>
      <c r="C6" s="435"/>
      <c r="D6" s="310" t="s">
        <v>115</v>
      </c>
      <c r="E6" s="310" t="s">
        <v>116</v>
      </c>
      <c r="F6" s="437"/>
      <c r="G6" s="435"/>
      <c r="H6" s="435"/>
      <c r="I6" s="435"/>
      <c r="J6" s="435"/>
      <c r="K6" s="435"/>
      <c r="L6" s="435"/>
      <c r="M6" s="435"/>
      <c r="N6" s="435"/>
      <c r="O6" s="435"/>
      <c r="P6" s="435"/>
      <c r="Q6" s="435"/>
      <c r="R6" s="435"/>
      <c r="S6" s="435"/>
      <c r="T6" s="435"/>
      <c r="U6" s="435"/>
      <c r="V6" s="435"/>
      <c r="W6" s="435"/>
      <c r="X6" s="435"/>
      <c r="Y6" s="435"/>
      <c r="Z6" s="435"/>
      <c r="AA6" s="435"/>
      <c r="AB6" s="435"/>
      <c r="AG6" s="172" t="s">
        <v>95</v>
      </c>
    </row>
    <row r="7" spans="1:33" ht="20.149999999999999" customHeight="1" x14ac:dyDescent="0.3">
      <c r="A7" s="285" t="str">
        <f>IF(RESUMEN!H9="","",RESUMEN!H9)</f>
        <v/>
      </c>
      <c r="B7" s="286" t="str">
        <f>IF(RESUMEN!I9="","",RESUMEN!I9)</f>
        <v/>
      </c>
      <c r="C7" s="287" t="str">
        <f>IF(RESUMEN!J9="","",RESUMEN!J9)</f>
        <v/>
      </c>
      <c r="D7" s="288"/>
      <c r="E7" s="288"/>
      <c r="F7" s="289"/>
      <c r="G7" s="290">
        <v>0</v>
      </c>
      <c r="H7" s="290">
        <v>0</v>
      </c>
      <c r="I7" s="290">
        <v>0</v>
      </c>
      <c r="J7" s="291">
        <v>0</v>
      </c>
      <c r="K7" s="292">
        <v>0</v>
      </c>
      <c r="L7" s="292">
        <v>0</v>
      </c>
      <c r="M7" s="290">
        <v>0</v>
      </c>
      <c r="N7" s="168">
        <f>SUM(M7*K7)</f>
        <v>0</v>
      </c>
      <c r="O7" s="290">
        <v>0</v>
      </c>
      <c r="P7" s="168">
        <f>SUM(O7*L7)</f>
        <v>0</v>
      </c>
      <c r="Q7" s="168">
        <f>SUM(N7+P7)</f>
        <v>0</v>
      </c>
      <c r="R7" s="290">
        <v>0</v>
      </c>
      <c r="S7" s="290">
        <v>0</v>
      </c>
      <c r="T7" s="168">
        <f>SUM(G7+Q7-R7-S7)</f>
        <v>0</v>
      </c>
      <c r="U7" s="168">
        <f t="shared" ref="U7:U16" si="0">SUM(G7-I7+Q7-R7-S7)</f>
        <v>0</v>
      </c>
      <c r="V7" s="293">
        <v>1</v>
      </c>
      <c r="W7" s="168">
        <f>SUM(U7*V7)</f>
        <v>0</v>
      </c>
      <c r="X7" s="290">
        <v>0</v>
      </c>
      <c r="Y7" s="169"/>
      <c r="Z7" s="294"/>
      <c r="AA7" s="295"/>
      <c r="AB7" s="170">
        <f>SUM(T7-U7)*V7</f>
        <v>0</v>
      </c>
      <c r="AG7" s="172" t="s">
        <v>96</v>
      </c>
    </row>
    <row r="8" spans="1:33" ht="20.149999999999999" customHeight="1" x14ac:dyDescent="0.3">
      <c r="A8" s="285" t="str">
        <f>IF(RESUMEN!H10="","",RESUMEN!H10)</f>
        <v/>
      </c>
      <c r="B8" s="296" t="str">
        <f>IF(RESUMEN!I10="","",RESUMEN!I10)</f>
        <v/>
      </c>
      <c r="C8" s="285" t="str">
        <f>IF(RESUMEN!J10="","",RESUMEN!J10)</f>
        <v/>
      </c>
      <c r="D8" s="288"/>
      <c r="E8" s="288"/>
      <c r="F8" s="289"/>
      <c r="G8" s="290">
        <v>0</v>
      </c>
      <c r="H8" s="290">
        <v>0</v>
      </c>
      <c r="I8" s="290">
        <v>0</v>
      </c>
      <c r="J8" s="291">
        <v>0</v>
      </c>
      <c r="K8" s="292">
        <v>0</v>
      </c>
      <c r="L8" s="292">
        <v>0</v>
      </c>
      <c r="M8" s="290">
        <v>0</v>
      </c>
      <c r="N8" s="168">
        <f t="shared" ref="N8:N32" si="1">SUM(M8*K8)</f>
        <v>0</v>
      </c>
      <c r="O8" s="290">
        <v>0</v>
      </c>
      <c r="P8" s="168">
        <f t="shared" ref="P8:P32" si="2">SUM(O8*L8)</f>
        <v>0</v>
      </c>
      <c r="Q8" s="168">
        <f t="shared" ref="Q8:Q32" si="3">SUM(N8+P8)</f>
        <v>0</v>
      </c>
      <c r="R8" s="290">
        <v>0</v>
      </c>
      <c r="S8" s="290">
        <v>0</v>
      </c>
      <c r="T8" s="168">
        <f t="shared" ref="T8:T32" si="4">SUM(G8+Q8-R8-S8)</f>
        <v>0</v>
      </c>
      <c r="U8" s="168">
        <f t="shared" si="0"/>
        <v>0</v>
      </c>
      <c r="V8" s="293">
        <v>1</v>
      </c>
      <c r="W8" s="168">
        <f t="shared" ref="W8:W32" si="5">SUM(U8*V8)</f>
        <v>0</v>
      </c>
      <c r="X8" s="290">
        <v>0</v>
      </c>
      <c r="Y8" s="169"/>
      <c r="Z8" s="294"/>
      <c r="AA8" s="295"/>
      <c r="AB8" s="170">
        <f t="shared" ref="AB8:AB32" si="6">SUM(T8-U8)*V8</f>
        <v>0</v>
      </c>
      <c r="AG8" s="172" t="s">
        <v>97</v>
      </c>
    </row>
    <row r="9" spans="1:33" ht="20.149999999999999" customHeight="1" x14ac:dyDescent="0.3">
      <c r="A9" s="285"/>
      <c r="B9" s="296" t="str">
        <f>IF(RESUMEN!I11="","",RESUMEN!I11)</f>
        <v/>
      </c>
      <c r="C9" s="285" t="str">
        <f>IF(RESUMEN!J11="","",RESUMEN!J11)</f>
        <v/>
      </c>
      <c r="D9" s="288"/>
      <c r="E9" s="288"/>
      <c r="F9" s="289"/>
      <c r="G9" s="290">
        <v>0</v>
      </c>
      <c r="H9" s="290">
        <v>0</v>
      </c>
      <c r="I9" s="290">
        <v>0</v>
      </c>
      <c r="J9" s="291">
        <v>0</v>
      </c>
      <c r="K9" s="292">
        <v>0</v>
      </c>
      <c r="L9" s="292">
        <v>0</v>
      </c>
      <c r="M9" s="290">
        <v>0</v>
      </c>
      <c r="N9" s="168">
        <f t="shared" si="1"/>
        <v>0</v>
      </c>
      <c r="O9" s="290">
        <v>0</v>
      </c>
      <c r="P9" s="168">
        <f t="shared" si="2"/>
        <v>0</v>
      </c>
      <c r="Q9" s="168">
        <f t="shared" si="3"/>
        <v>0</v>
      </c>
      <c r="R9" s="290">
        <v>0</v>
      </c>
      <c r="S9" s="290">
        <v>0</v>
      </c>
      <c r="T9" s="168">
        <f t="shared" si="4"/>
        <v>0</v>
      </c>
      <c r="U9" s="168">
        <f t="shared" si="0"/>
        <v>0</v>
      </c>
      <c r="V9" s="293">
        <v>1</v>
      </c>
      <c r="W9" s="168">
        <f t="shared" si="5"/>
        <v>0</v>
      </c>
      <c r="X9" s="290">
        <v>0</v>
      </c>
      <c r="Y9" s="169"/>
      <c r="Z9" s="294"/>
      <c r="AA9" s="295"/>
      <c r="AB9" s="170">
        <f t="shared" si="6"/>
        <v>0</v>
      </c>
    </row>
    <row r="10" spans="1:33" ht="20.149999999999999" customHeight="1" x14ac:dyDescent="0.3">
      <c r="A10" s="285" t="str">
        <f>IF(RESUMEN!H12="","",RESUMEN!H12)</f>
        <v/>
      </c>
      <c r="B10" s="296" t="str">
        <f>IF(RESUMEN!I12="","",RESUMEN!I12)</f>
        <v/>
      </c>
      <c r="C10" s="297" t="str">
        <f>IF(RESUMEN!J12="","",RESUMEN!J12)</f>
        <v/>
      </c>
      <c r="D10" s="288"/>
      <c r="E10" s="288"/>
      <c r="F10" s="289"/>
      <c r="G10" s="290">
        <v>0</v>
      </c>
      <c r="H10" s="290">
        <v>0</v>
      </c>
      <c r="I10" s="290">
        <v>0</v>
      </c>
      <c r="J10" s="291">
        <v>0</v>
      </c>
      <c r="K10" s="292">
        <v>0</v>
      </c>
      <c r="L10" s="292">
        <v>0</v>
      </c>
      <c r="M10" s="290">
        <v>0</v>
      </c>
      <c r="N10" s="168">
        <f t="shared" si="1"/>
        <v>0</v>
      </c>
      <c r="O10" s="290">
        <v>0</v>
      </c>
      <c r="P10" s="168">
        <f t="shared" si="2"/>
        <v>0</v>
      </c>
      <c r="Q10" s="168">
        <f t="shared" si="3"/>
        <v>0</v>
      </c>
      <c r="R10" s="290">
        <v>0</v>
      </c>
      <c r="S10" s="290">
        <v>0</v>
      </c>
      <c r="T10" s="168">
        <f t="shared" si="4"/>
        <v>0</v>
      </c>
      <c r="U10" s="168">
        <f t="shared" si="0"/>
        <v>0</v>
      </c>
      <c r="V10" s="293">
        <v>1</v>
      </c>
      <c r="W10" s="168">
        <f t="shared" si="5"/>
        <v>0</v>
      </c>
      <c r="X10" s="290">
        <v>0</v>
      </c>
      <c r="Y10" s="169"/>
      <c r="Z10" s="294"/>
      <c r="AA10" s="295"/>
      <c r="AB10" s="170">
        <f t="shared" si="6"/>
        <v>0</v>
      </c>
    </row>
    <row r="11" spans="1:33" ht="20.149999999999999" customHeight="1" x14ac:dyDescent="0.3">
      <c r="A11" s="285" t="str">
        <f>IF(RESUMEN!H13="","",RESUMEN!H13)</f>
        <v/>
      </c>
      <c r="B11" s="296" t="str">
        <f>IF(RESUMEN!I13="","",RESUMEN!I13)</f>
        <v/>
      </c>
      <c r="C11" s="285" t="str">
        <f>IF(RESUMEN!J13="","",RESUMEN!J13)</f>
        <v/>
      </c>
      <c r="D11" s="288"/>
      <c r="E11" s="288"/>
      <c r="F11" s="289"/>
      <c r="G11" s="290">
        <v>0</v>
      </c>
      <c r="H11" s="290">
        <v>0</v>
      </c>
      <c r="I11" s="290">
        <v>0</v>
      </c>
      <c r="J11" s="291">
        <v>0</v>
      </c>
      <c r="K11" s="292">
        <v>0</v>
      </c>
      <c r="L11" s="292">
        <v>0</v>
      </c>
      <c r="M11" s="290">
        <v>0</v>
      </c>
      <c r="N11" s="168">
        <f t="shared" si="1"/>
        <v>0</v>
      </c>
      <c r="O11" s="290">
        <v>0</v>
      </c>
      <c r="P11" s="168">
        <f t="shared" si="2"/>
        <v>0</v>
      </c>
      <c r="Q11" s="168">
        <f t="shared" si="3"/>
        <v>0</v>
      </c>
      <c r="R11" s="290">
        <v>0</v>
      </c>
      <c r="S11" s="290">
        <v>0</v>
      </c>
      <c r="T11" s="168">
        <f t="shared" si="4"/>
        <v>0</v>
      </c>
      <c r="U11" s="168">
        <f t="shared" si="0"/>
        <v>0</v>
      </c>
      <c r="V11" s="293">
        <v>1</v>
      </c>
      <c r="W11" s="168">
        <f t="shared" si="5"/>
        <v>0</v>
      </c>
      <c r="X11" s="290">
        <v>0</v>
      </c>
      <c r="Y11" s="169"/>
      <c r="Z11" s="298"/>
      <c r="AA11" s="295"/>
      <c r="AB11" s="170">
        <f t="shared" si="6"/>
        <v>0</v>
      </c>
    </row>
    <row r="12" spans="1:33" ht="20.149999999999999" customHeight="1" x14ac:dyDescent="0.3">
      <c r="A12" s="285" t="str">
        <f>IF(RESUMEN!H14="","",RESUMEN!H14)</f>
        <v/>
      </c>
      <c r="B12" s="296" t="str">
        <f>IF(RESUMEN!I14="","",RESUMEN!I14)</f>
        <v/>
      </c>
      <c r="C12" s="285" t="str">
        <f>IF(RESUMEN!J14="","",RESUMEN!J14)</f>
        <v/>
      </c>
      <c r="D12" s="288"/>
      <c r="E12" s="288"/>
      <c r="F12" s="289"/>
      <c r="G12" s="290">
        <v>0</v>
      </c>
      <c r="H12" s="290">
        <v>0</v>
      </c>
      <c r="I12" s="290">
        <v>0</v>
      </c>
      <c r="J12" s="291">
        <v>0</v>
      </c>
      <c r="K12" s="292">
        <v>0</v>
      </c>
      <c r="L12" s="292">
        <v>0</v>
      </c>
      <c r="M12" s="290">
        <v>0</v>
      </c>
      <c r="N12" s="168">
        <f t="shared" si="1"/>
        <v>0</v>
      </c>
      <c r="O12" s="290">
        <v>0</v>
      </c>
      <c r="P12" s="168">
        <f t="shared" si="2"/>
        <v>0</v>
      </c>
      <c r="Q12" s="168">
        <f t="shared" si="3"/>
        <v>0</v>
      </c>
      <c r="R12" s="290">
        <v>0</v>
      </c>
      <c r="S12" s="290">
        <v>0</v>
      </c>
      <c r="T12" s="168">
        <f t="shared" si="4"/>
        <v>0</v>
      </c>
      <c r="U12" s="168">
        <f t="shared" si="0"/>
        <v>0</v>
      </c>
      <c r="V12" s="293">
        <v>1</v>
      </c>
      <c r="W12" s="168">
        <f t="shared" si="5"/>
        <v>0</v>
      </c>
      <c r="X12" s="290">
        <v>0</v>
      </c>
      <c r="Y12" s="169"/>
      <c r="Z12" s="294"/>
      <c r="AA12" s="295"/>
      <c r="AB12" s="170">
        <f t="shared" si="6"/>
        <v>0</v>
      </c>
    </row>
    <row r="13" spans="1:33" ht="20.149999999999999" customHeight="1" x14ac:dyDescent="0.3">
      <c r="A13" s="285" t="str">
        <f>IF(RESUMEN!H15="","",RESUMEN!H15)</f>
        <v/>
      </c>
      <c r="B13" s="296" t="str">
        <f>IF(RESUMEN!I15="","",RESUMEN!I15)</f>
        <v/>
      </c>
      <c r="C13" s="285" t="str">
        <f>IF(RESUMEN!J15="","",RESUMEN!J15)</f>
        <v/>
      </c>
      <c r="D13" s="288"/>
      <c r="E13" s="288"/>
      <c r="F13" s="289"/>
      <c r="G13" s="290">
        <v>0</v>
      </c>
      <c r="H13" s="290">
        <v>0</v>
      </c>
      <c r="I13" s="290">
        <v>0</v>
      </c>
      <c r="J13" s="291">
        <v>0</v>
      </c>
      <c r="K13" s="292">
        <v>0</v>
      </c>
      <c r="L13" s="292">
        <v>0</v>
      </c>
      <c r="M13" s="290">
        <v>0</v>
      </c>
      <c r="N13" s="168">
        <f t="shared" si="1"/>
        <v>0</v>
      </c>
      <c r="O13" s="290">
        <v>0</v>
      </c>
      <c r="P13" s="168">
        <f t="shared" si="2"/>
        <v>0</v>
      </c>
      <c r="Q13" s="168">
        <f t="shared" si="3"/>
        <v>0</v>
      </c>
      <c r="R13" s="290">
        <v>0</v>
      </c>
      <c r="S13" s="290">
        <v>0</v>
      </c>
      <c r="T13" s="168">
        <f t="shared" si="4"/>
        <v>0</v>
      </c>
      <c r="U13" s="168">
        <f t="shared" si="0"/>
        <v>0</v>
      </c>
      <c r="V13" s="293">
        <v>1</v>
      </c>
      <c r="W13" s="168">
        <f t="shared" si="5"/>
        <v>0</v>
      </c>
      <c r="X13" s="290">
        <v>0</v>
      </c>
      <c r="Y13" s="169"/>
      <c r="Z13" s="294"/>
      <c r="AA13" s="295"/>
      <c r="AB13" s="170">
        <f t="shared" si="6"/>
        <v>0</v>
      </c>
    </row>
    <row r="14" spans="1:33" ht="20.149999999999999" customHeight="1" x14ac:dyDescent="0.3">
      <c r="A14" s="285" t="str">
        <f>IF(RESUMEN!H16="","",RESUMEN!H16)</f>
        <v/>
      </c>
      <c r="B14" s="296" t="str">
        <f>IF(RESUMEN!I16="","",RESUMEN!I16)</f>
        <v/>
      </c>
      <c r="C14" s="285" t="str">
        <f>IF(RESUMEN!J16="","",RESUMEN!J16)</f>
        <v/>
      </c>
      <c r="D14" s="288"/>
      <c r="E14" s="288"/>
      <c r="F14" s="289"/>
      <c r="G14" s="290">
        <v>0</v>
      </c>
      <c r="H14" s="290">
        <v>0</v>
      </c>
      <c r="I14" s="290">
        <v>0</v>
      </c>
      <c r="J14" s="291">
        <v>0</v>
      </c>
      <c r="K14" s="292">
        <v>0</v>
      </c>
      <c r="L14" s="292">
        <v>0</v>
      </c>
      <c r="M14" s="290">
        <v>0</v>
      </c>
      <c r="N14" s="168">
        <f t="shared" si="1"/>
        <v>0</v>
      </c>
      <c r="O14" s="290">
        <v>0</v>
      </c>
      <c r="P14" s="168">
        <f t="shared" si="2"/>
        <v>0</v>
      </c>
      <c r="Q14" s="168">
        <f t="shared" si="3"/>
        <v>0</v>
      </c>
      <c r="R14" s="290">
        <v>0</v>
      </c>
      <c r="S14" s="290">
        <v>0</v>
      </c>
      <c r="T14" s="168">
        <f t="shared" si="4"/>
        <v>0</v>
      </c>
      <c r="U14" s="168">
        <f t="shared" si="0"/>
        <v>0</v>
      </c>
      <c r="V14" s="293">
        <v>1</v>
      </c>
      <c r="W14" s="168">
        <f t="shared" si="5"/>
        <v>0</v>
      </c>
      <c r="X14" s="290">
        <v>0</v>
      </c>
      <c r="Y14" s="169"/>
      <c r="Z14" s="294"/>
      <c r="AA14" s="295"/>
      <c r="AB14" s="170">
        <f t="shared" si="6"/>
        <v>0</v>
      </c>
    </row>
    <row r="15" spans="1:33" ht="20.149999999999999" customHeight="1" x14ac:dyDescent="0.3">
      <c r="A15" s="285" t="str">
        <f>IF(RESUMEN!H17="","",RESUMEN!H17)</f>
        <v/>
      </c>
      <c r="B15" s="296" t="str">
        <f>IF(RESUMEN!I17="","",RESUMEN!I17)</f>
        <v/>
      </c>
      <c r="C15" s="285" t="str">
        <f>IF(RESUMEN!J17="","",RESUMEN!J17)</f>
        <v/>
      </c>
      <c r="D15" s="288"/>
      <c r="E15" s="288"/>
      <c r="F15" s="289"/>
      <c r="G15" s="290">
        <v>0</v>
      </c>
      <c r="H15" s="290">
        <v>0</v>
      </c>
      <c r="I15" s="290">
        <v>0</v>
      </c>
      <c r="J15" s="291">
        <v>0</v>
      </c>
      <c r="K15" s="292">
        <v>0</v>
      </c>
      <c r="L15" s="292">
        <v>0</v>
      </c>
      <c r="M15" s="290">
        <v>0</v>
      </c>
      <c r="N15" s="168">
        <f t="shared" si="1"/>
        <v>0</v>
      </c>
      <c r="O15" s="290">
        <v>0</v>
      </c>
      <c r="P15" s="168">
        <f t="shared" si="2"/>
        <v>0</v>
      </c>
      <c r="Q15" s="168">
        <f t="shared" si="3"/>
        <v>0</v>
      </c>
      <c r="R15" s="290">
        <v>0</v>
      </c>
      <c r="S15" s="290">
        <v>0</v>
      </c>
      <c r="T15" s="168">
        <f t="shared" si="4"/>
        <v>0</v>
      </c>
      <c r="U15" s="168">
        <f t="shared" si="0"/>
        <v>0</v>
      </c>
      <c r="V15" s="293">
        <v>1</v>
      </c>
      <c r="W15" s="168">
        <f t="shared" si="5"/>
        <v>0</v>
      </c>
      <c r="X15" s="290">
        <v>0</v>
      </c>
      <c r="Y15" s="169"/>
      <c r="Z15" s="294"/>
      <c r="AA15" s="295"/>
      <c r="AB15" s="170">
        <f t="shared" si="6"/>
        <v>0</v>
      </c>
    </row>
    <row r="16" spans="1:33" ht="20.149999999999999" customHeight="1" x14ac:dyDescent="0.3">
      <c r="A16" s="285" t="str">
        <f>IF(RESUMEN!H18="","",RESUMEN!H18)</f>
        <v/>
      </c>
      <c r="B16" s="296" t="str">
        <f>IF(RESUMEN!I18="","",RESUMEN!I18)</f>
        <v/>
      </c>
      <c r="C16" s="285" t="str">
        <f>IF(RESUMEN!J18="","",RESUMEN!J18)</f>
        <v/>
      </c>
      <c r="D16" s="288"/>
      <c r="E16" s="288"/>
      <c r="F16" s="289"/>
      <c r="G16" s="290">
        <v>0</v>
      </c>
      <c r="H16" s="290">
        <v>0</v>
      </c>
      <c r="I16" s="290">
        <v>0</v>
      </c>
      <c r="J16" s="291">
        <v>0</v>
      </c>
      <c r="K16" s="292">
        <v>0</v>
      </c>
      <c r="L16" s="292">
        <v>0</v>
      </c>
      <c r="M16" s="290">
        <v>0</v>
      </c>
      <c r="N16" s="168">
        <f t="shared" si="1"/>
        <v>0</v>
      </c>
      <c r="O16" s="290">
        <v>0</v>
      </c>
      <c r="P16" s="168">
        <f t="shared" si="2"/>
        <v>0</v>
      </c>
      <c r="Q16" s="168">
        <f t="shared" si="3"/>
        <v>0</v>
      </c>
      <c r="R16" s="290">
        <v>0</v>
      </c>
      <c r="S16" s="290">
        <v>0</v>
      </c>
      <c r="T16" s="168">
        <f t="shared" si="4"/>
        <v>0</v>
      </c>
      <c r="U16" s="168">
        <f t="shared" si="0"/>
        <v>0</v>
      </c>
      <c r="V16" s="293">
        <v>1</v>
      </c>
      <c r="W16" s="168">
        <f t="shared" si="5"/>
        <v>0</v>
      </c>
      <c r="X16" s="290">
        <v>0</v>
      </c>
      <c r="Y16" s="169"/>
      <c r="Z16" s="294"/>
      <c r="AA16" s="295"/>
      <c r="AB16" s="170">
        <f t="shared" si="6"/>
        <v>0</v>
      </c>
    </row>
    <row r="17" spans="1:28" ht="20.149999999999999" customHeight="1" x14ac:dyDescent="0.3">
      <c r="A17" s="285" t="str">
        <f>IF(RESUMEN!H19="","",RESUMEN!H19)</f>
        <v/>
      </c>
      <c r="B17" s="296" t="str">
        <f>IF(RESUMEN!I19="","",RESUMEN!I19)</f>
        <v/>
      </c>
      <c r="C17" s="285" t="str">
        <f>IF(RESUMEN!J19="","",RESUMEN!J19)</f>
        <v/>
      </c>
      <c r="D17" s="288"/>
      <c r="E17" s="288"/>
      <c r="F17" s="289"/>
      <c r="G17" s="290">
        <v>0</v>
      </c>
      <c r="H17" s="290">
        <v>0</v>
      </c>
      <c r="I17" s="290">
        <v>0</v>
      </c>
      <c r="J17" s="291">
        <v>0</v>
      </c>
      <c r="K17" s="292">
        <v>0</v>
      </c>
      <c r="L17" s="292">
        <v>0</v>
      </c>
      <c r="M17" s="290">
        <v>0</v>
      </c>
      <c r="N17" s="168">
        <f t="shared" si="1"/>
        <v>0</v>
      </c>
      <c r="O17" s="290">
        <v>0</v>
      </c>
      <c r="P17" s="168">
        <f t="shared" si="2"/>
        <v>0</v>
      </c>
      <c r="Q17" s="168">
        <f t="shared" si="3"/>
        <v>0</v>
      </c>
      <c r="R17" s="290">
        <v>0</v>
      </c>
      <c r="S17" s="290">
        <v>0</v>
      </c>
      <c r="T17" s="168">
        <f t="shared" si="4"/>
        <v>0</v>
      </c>
      <c r="U17" s="168">
        <f t="shared" ref="U17:U32" si="7">SUM(G17-I17+Q17-R17-S17)</f>
        <v>0</v>
      </c>
      <c r="V17" s="293">
        <v>1</v>
      </c>
      <c r="W17" s="168">
        <f t="shared" si="5"/>
        <v>0</v>
      </c>
      <c r="X17" s="290">
        <v>0</v>
      </c>
      <c r="Y17" s="169"/>
      <c r="Z17" s="298"/>
      <c r="AA17" s="295"/>
      <c r="AB17" s="170">
        <f t="shared" si="6"/>
        <v>0</v>
      </c>
    </row>
    <row r="18" spans="1:28" ht="20.149999999999999" customHeight="1" x14ac:dyDescent="0.3">
      <c r="A18" s="285" t="str">
        <f>IF(RESUMEN!H20="","",RESUMEN!H20)</f>
        <v/>
      </c>
      <c r="B18" s="296" t="str">
        <f>IF(RESUMEN!I20="","",RESUMEN!I20)</f>
        <v/>
      </c>
      <c r="C18" s="285" t="str">
        <f>IF(RESUMEN!J20="","",RESUMEN!J20)</f>
        <v/>
      </c>
      <c r="D18" s="288"/>
      <c r="E18" s="288"/>
      <c r="F18" s="289"/>
      <c r="G18" s="290"/>
      <c r="H18" s="290"/>
      <c r="I18" s="290"/>
      <c r="J18" s="291">
        <v>0</v>
      </c>
      <c r="K18" s="292"/>
      <c r="L18" s="292"/>
      <c r="M18" s="290"/>
      <c r="N18" s="168">
        <f t="shared" si="1"/>
        <v>0</v>
      </c>
      <c r="O18" s="290"/>
      <c r="P18" s="168">
        <f t="shared" si="2"/>
        <v>0</v>
      </c>
      <c r="Q18" s="168">
        <f t="shared" si="3"/>
        <v>0</v>
      </c>
      <c r="R18" s="290"/>
      <c r="S18" s="290"/>
      <c r="T18" s="168">
        <f t="shared" si="4"/>
        <v>0</v>
      </c>
      <c r="U18" s="168">
        <f t="shared" si="7"/>
        <v>0</v>
      </c>
      <c r="V18" s="293"/>
      <c r="W18" s="168">
        <f t="shared" si="5"/>
        <v>0</v>
      </c>
      <c r="X18" s="290"/>
      <c r="Y18" s="169"/>
      <c r="Z18" s="294"/>
      <c r="AA18" s="295"/>
      <c r="AB18" s="170">
        <f t="shared" si="6"/>
        <v>0</v>
      </c>
    </row>
    <row r="19" spans="1:28" ht="20.149999999999999" customHeight="1" x14ac:dyDescent="0.3">
      <c r="A19" s="285" t="str">
        <f>IF(RESUMEN!H21="","",RESUMEN!H21)</f>
        <v/>
      </c>
      <c r="B19" s="296" t="str">
        <f>IF(RESUMEN!I21="","",RESUMEN!I21)</f>
        <v/>
      </c>
      <c r="C19" s="285" t="str">
        <f>IF(RESUMEN!J21="","",RESUMEN!J21)</f>
        <v/>
      </c>
      <c r="D19" s="288"/>
      <c r="E19" s="288"/>
      <c r="F19" s="289"/>
      <c r="G19" s="290"/>
      <c r="H19" s="290"/>
      <c r="I19" s="290"/>
      <c r="J19" s="291">
        <v>0</v>
      </c>
      <c r="K19" s="292"/>
      <c r="L19" s="292"/>
      <c r="M19" s="290"/>
      <c r="N19" s="168">
        <f t="shared" si="1"/>
        <v>0</v>
      </c>
      <c r="O19" s="290"/>
      <c r="P19" s="168">
        <f t="shared" si="2"/>
        <v>0</v>
      </c>
      <c r="Q19" s="168">
        <f t="shared" si="3"/>
        <v>0</v>
      </c>
      <c r="R19" s="290"/>
      <c r="S19" s="290"/>
      <c r="T19" s="168">
        <f t="shared" si="4"/>
        <v>0</v>
      </c>
      <c r="U19" s="168">
        <f t="shared" si="7"/>
        <v>0</v>
      </c>
      <c r="V19" s="293"/>
      <c r="W19" s="168">
        <f t="shared" si="5"/>
        <v>0</v>
      </c>
      <c r="X19" s="290"/>
      <c r="Y19" s="169"/>
      <c r="Z19" s="294"/>
      <c r="AA19" s="295"/>
      <c r="AB19" s="170">
        <f t="shared" si="6"/>
        <v>0</v>
      </c>
    </row>
    <row r="20" spans="1:28" ht="20.149999999999999" customHeight="1" x14ac:dyDescent="0.3">
      <c r="A20" s="285" t="str">
        <f>IF(RESUMEN!H22="","",RESUMEN!H22)</f>
        <v/>
      </c>
      <c r="B20" s="296" t="str">
        <f>IF(RESUMEN!I22="","",RESUMEN!I22)</f>
        <v/>
      </c>
      <c r="C20" s="285" t="str">
        <f>IF(RESUMEN!J22="","",RESUMEN!J22)</f>
        <v/>
      </c>
      <c r="D20" s="288"/>
      <c r="E20" s="288"/>
      <c r="F20" s="289"/>
      <c r="G20" s="290"/>
      <c r="H20" s="290"/>
      <c r="I20" s="290"/>
      <c r="J20" s="291">
        <v>0</v>
      </c>
      <c r="K20" s="292"/>
      <c r="L20" s="292"/>
      <c r="M20" s="290"/>
      <c r="N20" s="168">
        <f t="shared" si="1"/>
        <v>0</v>
      </c>
      <c r="O20" s="290"/>
      <c r="P20" s="168">
        <f t="shared" si="2"/>
        <v>0</v>
      </c>
      <c r="Q20" s="168">
        <f t="shared" si="3"/>
        <v>0</v>
      </c>
      <c r="R20" s="290"/>
      <c r="S20" s="290"/>
      <c r="T20" s="168">
        <f t="shared" si="4"/>
        <v>0</v>
      </c>
      <c r="U20" s="168">
        <f t="shared" si="7"/>
        <v>0</v>
      </c>
      <c r="V20" s="293"/>
      <c r="W20" s="168">
        <f t="shared" si="5"/>
        <v>0</v>
      </c>
      <c r="X20" s="290"/>
      <c r="Y20" s="169"/>
      <c r="Z20" s="294"/>
      <c r="AA20" s="295"/>
      <c r="AB20" s="170">
        <f t="shared" si="6"/>
        <v>0</v>
      </c>
    </row>
    <row r="21" spans="1:28" ht="20.149999999999999" customHeight="1" x14ac:dyDescent="0.3">
      <c r="A21" s="285" t="str">
        <f>IF(RESUMEN!H23="","",RESUMEN!H23)</f>
        <v/>
      </c>
      <c r="B21" s="296" t="str">
        <f>IF(RESUMEN!I23="","",RESUMEN!I23)</f>
        <v/>
      </c>
      <c r="C21" s="285" t="str">
        <f>IF(RESUMEN!J23="","",RESUMEN!J23)</f>
        <v/>
      </c>
      <c r="D21" s="288"/>
      <c r="E21" s="288"/>
      <c r="F21" s="289"/>
      <c r="G21" s="290"/>
      <c r="H21" s="290"/>
      <c r="I21" s="290"/>
      <c r="J21" s="291">
        <v>0</v>
      </c>
      <c r="K21" s="292"/>
      <c r="L21" s="292"/>
      <c r="M21" s="290"/>
      <c r="N21" s="168">
        <f t="shared" si="1"/>
        <v>0</v>
      </c>
      <c r="O21" s="290"/>
      <c r="P21" s="168">
        <f t="shared" si="2"/>
        <v>0</v>
      </c>
      <c r="Q21" s="168">
        <f t="shared" si="3"/>
        <v>0</v>
      </c>
      <c r="R21" s="290"/>
      <c r="S21" s="290"/>
      <c r="T21" s="168">
        <f t="shared" si="4"/>
        <v>0</v>
      </c>
      <c r="U21" s="168">
        <f t="shared" si="7"/>
        <v>0</v>
      </c>
      <c r="V21" s="293"/>
      <c r="W21" s="168">
        <f t="shared" si="5"/>
        <v>0</v>
      </c>
      <c r="X21" s="290"/>
      <c r="Y21" s="169"/>
      <c r="Z21" s="294"/>
      <c r="AA21" s="295"/>
      <c r="AB21" s="170">
        <f t="shared" si="6"/>
        <v>0</v>
      </c>
    </row>
    <row r="22" spans="1:28" ht="20.149999999999999" customHeight="1" x14ac:dyDescent="0.3">
      <c r="A22" s="285" t="str">
        <f>IF(RESUMEN!H24="","",RESUMEN!H24)</f>
        <v/>
      </c>
      <c r="B22" s="296" t="str">
        <f>IF(RESUMEN!I24="","",RESUMEN!I24)</f>
        <v/>
      </c>
      <c r="C22" s="285" t="str">
        <f>IF(RESUMEN!J24="","",RESUMEN!J24)</f>
        <v/>
      </c>
      <c r="D22" s="288"/>
      <c r="E22" s="288"/>
      <c r="F22" s="289"/>
      <c r="G22" s="290"/>
      <c r="H22" s="290"/>
      <c r="I22" s="290"/>
      <c r="J22" s="291">
        <v>0</v>
      </c>
      <c r="K22" s="292"/>
      <c r="L22" s="292"/>
      <c r="M22" s="290"/>
      <c r="N22" s="168">
        <f t="shared" si="1"/>
        <v>0</v>
      </c>
      <c r="O22" s="290"/>
      <c r="P22" s="168">
        <f t="shared" si="2"/>
        <v>0</v>
      </c>
      <c r="Q22" s="168">
        <f t="shared" si="3"/>
        <v>0</v>
      </c>
      <c r="R22" s="290"/>
      <c r="S22" s="290"/>
      <c r="T22" s="168">
        <f t="shared" si="4"/>
        <v>0</v>
      </c>
      <c r="U22" s="168">
        <f t="shared" si="7"/>
        <v>0</v>
      </c>
      <c r="V22" s="293"/>
      <c r="W22" s="168">
        <f t="shared" si="5"/>
        <v>0</v>
      </c>
      <c r="X22" s="290"/>
      <c r="Y22" s="169"/>
      <c r="Z22" s="294"/>
      <c r="AA22" s="295"/>
      <c r="AB22" s="170">
        <f t="shared" si="6"/>
        <v>0</v>
      </c>
    </row>
    <row r="23" spans="1:28" ht="20.149999999999999" customHeight="1" x14ac:dyDescent="0.3">
      <c r="A23" s="285" t="str">
        <f>IF(RESUMEN!H25="","",RESUMEN!H25)</f>
        <v/>
      </c>
      <c r="B23" s="296" t="str">
        <f>IF(RESUMEN!I25="","",RESUMEN!I25)</f>
        <v/>
      </c>
      <c r="C23" s="285" t="str">
        <f>IF(RESUMEN!J25="","",RESUMEN!J25)</f>
        <v/>
      </c>
      <c r="D23" s="288"/>
      <c r="E23" s="288"/>
      <c r="F23" s="289"/>
      <c r="G23" s="290"/>
      <c r="H23" s="290"/>
      <c r="I23" s="290"/>
      <c r="J23" s="291">
        <v>0</v>
      </c>
      <c r="K23" s="292"/>
      <c r="L23" s="292"/>
      <c r="M23" s="290"/>
      <c r="N23" s="168">
        <f t="shared" si="1"/>
        <v>0</v>
      </c>
      <c r="O23" s="290"/>
      <c r="P23" s="168">
        <f t="shared" si="2"/>
        <v>0</v>
      </c>
      <c r="Q23" s="168">
        <f t="shared" si="3"/>
        <v>0</v>
      </c>
      <c r="R23" s="290"/>
      <c r="S23" s="290"/>
      <c r="T23" s="168">
        <f t="shared" si="4"/>
        <v>0</v>
      </c>
      <c r="U23" s="168">
        <f t="shared" si="7"/>
        <v>0</v>
      </c>
      <c r="V23" s="293"/>
      <c r="W23" s="168">
        <f t="shared" si="5"/>
        <v>0</v>
      </c>
      <c r="X23" s="290"/>
      <c r="Y23" s="169"/>
      <c r="Z23" s="294"/>
      <c r="AA23" s="295"/>
      <c r="AB23" s="170">
        <f t="shared" si="6"/>
        <v>0</v>
      </c>
    </row>
    <row r="24" spans="1:28" ht="20.149999999999999" customHeight="1" x14ac:dyDescent="0.3">
      <c r="A24" s="285" t="str">
        <f>IF(RESUMEN!H26="","",RESUMEN!H26)</f>
        <v/>
      </c>
      <c r="B24" s="296" t="str">
        <f>IF(RESUMEN!I26="","",RESUMEN!I26)</f>
        <v/>
      </c>
      <c r="C24" s="285" t="str">
        <f>IF(RESUMEN!J26="","",RESUMEN!J26)</f>
        <v/>
      </c>
      <c r="D24" s="288"/>
      <c r="E24" s="288"/>
      <c r="F24" s="289"/>
      <c r="G24" s="290"/>
      <c r="H24" s="290"/>
      <c r="I24" s="290"/>
      <c r="J24" s="291">
        <v>0</v>
      </c>
      <c r="K24" s="292"/>
      <c r="L24" s="292"/>
      <c r="M24" s="290"/>
      <c r="N24" s="168">
        <f t="shared" si="1"/>
        <v>0</v>
      </c>
      <c r="O24" s="290"/>
      <c r="P24" s="168">
        <f t="shared" si="2"/>
        <v>0</v>
      </c>
      <c r="Q24" s="168">
        <f t="shared" si="3"/>
        <v>0</v>
      </c>
      <c r="R24" s="290"/>
      <c r="S24" s="290"/>
      <c r="T24" s="168">
        <f t="shared" si="4"/>
        <v>0</v>
      </c>
      <c r="U24" s="168">
        <f t="shared" si="7"/>
        <v>0</v>
      </c>
      <c r="V24" s="293"/>
      <c r="W24" s="168">
        <f t="shared" si="5"/>
        <v>0</v>
      </c>
      <c r="X24" s="290"/>
      <c r="Y24" s="169"/>
      <c r="Z24" s="294"/>
      <c r="AA24" s="295"/>
      <c r="AB24" s="170">
        <f t="shared" si="6"/>
        <v>0</v>
      </c>
    </row>
    <row r="25" spans="1:28" ht="20.149999999999999" customHeight="1" x14ac:dyDescent="0.3">
      <c r="A25" s="285" t="str">
        <f>IF(RESUMEN!H27="","",RESUMEN!H27)</f>
        <v/>
      </c>
      <c r="B25" s="296" t="str">
        <f>IF(RESUMEN!I27="","",RESUMEN!I27)</f>
        <v/>
      </c>
      <c r="C25" s="285" t="str">
        <f>IF(RESUMEN!J27="","",RESUMEN!J27)</f>
        <v/>
      </c>
      <c r="D25" s="288"/>
      <c r="E25" s="288"/>
      <c r="F25" s="289"/>
      <c r="G25" s="290"/>
      <c r="H25" s="290"/>
      <c r="I25" s="290"/>
      <c r="J25" s="291">
        <v>0</v>
      </c>
      <c r="K25" s="292"/>
      <c r="L25" s="292"/>
      <c r="M25" s="290"/>
      <c r="N25" s="168">
        <f t="shared" si="1"/>
        <v>0</v>
      </c>
      <c r="O25" s="290"/>
      <c r="P25" s="168">
        <f t="shared" si="2"/>
        <v>0</v>
      </c>
      <c r="Q25" s="168">
        <f t="shared" si="3"/>
        <v>0</v>
      </c>
      <c r="R25" s="290"/>
      <c r="S25" s="290"/>
      <c r="T25" s="168">
        <f t="shared" si="4"/>
        <v>0</v>
      </c>
      <c r="U25" s="168">
        <f t="shared" si="7"/>
        <v>0</v>
      </c>
      <c r="V25" s="293"/>
      <c r="W25" s="168">
        <f t="shared" si="5"/>
        <v>0</v>
      </c>
      <c r="X25" s="290"/>
      <c r="Y25" s="169"/>
      <c r="Z25" s="294"/>
      <c r="AA25" s="295"/>
      <c r="AB25" s="170">
        <f t="shared" si="6"/>
        <v>0</v>
      </c>
    </row>
    <row r="26" spans="1:28" ht="20.149999999999999" customHeight="1" x14ac:dyDescent="0.3">
      <c r="A26" s="285" t="str">
        <f>IF(RESUMEN!H28="","",RESUMEN!H28)</f>
        <v/>
      </c>
      <c r="B26" s="296" t="str">
        <f>IF(RESUMEN!I28="","",RESUMEN!I28)</f>
        <v/>
      </c>
      <c r="C26" s="285" t="str">
        <f>IF(RESUMEN!J28="","",RESUMEN!J28)</f>
        <v/>
      </c>
      <c r="D26" s="288"/>
      <c r="E26" s="288"/>
      <c r="F26" s="289"/>
      <c r="G26" s="290"/>
      <c r="H26" s="290"/>
      <c r="I26" s="290"/>
      <c r="J26" s="291">
        <v>0</v>
      </c>
      <c r="K26" s="292"/>
      <c r="L26" s="292"/>
      <c r="M26" s="290"/>
      <c r="N26" s="168">
        <f t="shared" si="1"/>
        <v>0</v>
      </c>
      <c r="O26" s="290"/>
      <c r="P26" s="168">
        <f t="shared" si="2"/>
        <v>0</v>
      </c>
      <c r="Q26" s="168">
        <f t="shared" si="3"/>
        <v>0</v>
      </c>
      <c r="R26" s="290"/>
      <c r="S26" s="290"/>
      <c r="T26" s="168">
        <f t="shared" si="4"/>
        <v>0</v>
      </c>
      <c r="U26" s="168">
        <f t="shared" si="7"/>
        <v>0</v>
      </c>
      <c r="V26" s="293"/>
      <c r="W26" s="168">
        <f t="shared" si="5"/>
        <v>0</v>
      </c>
      <c r="X26" s="290"/>
      <c r="Y26" s="169"/>
      <c r="Z26" s="294"/>
      <c r="AA26" s="295"/>
      <c r="AB26" s="170">
        <f t="shared" si="6"/>
        <v>0</v>
      </c>
    </row>
    <row r="27" spans="1:28" ht="20.149999999999999" customHeight="1" x14ac:dyDescent="0.3">
      <c r="A27" s="285" t="str">
        <f>IF(RESUMEN!H29="","",RESUMEN!H29)</f>
        <v/>
      </c>
      <c r="B27" s="296" t="str">
        <f>IF(RESUMEN!I29="","",RESUMEN!I29)</f>
        <v/>
      </c>
      <c r="C27" s="285" t="str">
        <f>IF(RESUMEN!J29="","",RESUMEN!J29)</f>
        <v/>
      </c>
      <c r="D27" s="288"/>
      <c r="E27" s="288"/>
      <c r="F27" s="289"/>
      <c r="G27" s="290"/>
      <c r="H27" s="290"/>
      <c r="I27" s="290"/>
      <c r="J27" s="291">
        <v>0</v>
      </c>
      <c r="K27" s="292"/>
      <c r="L27" s="292"/>
      <c r="M27" s="290"/>
      <c r="N27" s="168">
        <f t="shared" si="1"/>
        <v>0</v>
      </c>
      <c r="O27" s="290"/>
      <c r="P27" s="168">
        <f t="shared" si="2"/>
        <v>0</v>
      </c>
      <c r="Q27" s="168">
        <f t="shared" si="3"/>
        <v>0</v>
      </c>
      <c r="R27" s="290"/>
      <c r="S27" s="290"/>
      <c r="T27" s="168">
        <f t="shared" si="4"/>
        <v>0</v>
      </c>
      <c r="U27" s="168">
        <f t="shared" si="7"/>
        <v>0</v>
      </c>
      <c r="V27" s="293"/>
      <c r="W27" s="168">
        <f t="shared" si="5"/>
        <v>0</v>
      </c>
      <c r="X27" s="290"/>
      <c r="Y27" s="169"/>
      <c r="Z27" s="294"/>
      <c r="AA27" s="295"/>
      <c r="AB27" s="170">
        <f t="shared" si="6"/>
        <v>0</v>
      </c>
    </row>
    <row r="28" spans="1:28" ht="20.149999999999999" customHeight="1" x14ac:dyDescent="0.3">
      <c r="A28" s="285" t="str">
        <f>IF(RESUMEN!H30="","",RESUMEN!H30)</f>
        <v/>
      </c>
      <c r="B28" s="296" t="str">
        <f>IF(RESUMEN!I30="","",RESUMEN!I30)</f>
        <v/>
      </c>
      <c r="C28" s="285" t="str">
        <f>IF(RESUMEN!J30="","",RESUMEN!J30)</f>
        <v/>
      </c>
      <c r="D28" s="288"/>
      <c r="E28" s="288"/>
      <c r="F28" s="289"/>
      <c r="G28" s="290"/>
      <c r="H28" s="290"/>
      <c r="I28" s="290"/>
      <c r="J28" s="291">
        <v>0</v>
      </c>
      <c r="K28" s="292"/>
      <c r="L28" s="292"/>
      <c r="M28" s="290"/>
      <c r="N28" s="168">
        <f t="shared" si="1"/>
        <v>0</v>
      </c>
      <c r="O28" s="290"/>
      <c r="P28" s="168">
        <f t="shared" si="2"/>
        <v>0</v>
      </c>
      <c r="Q28" s="168">
        <f t="shared" si="3"/>
        <v>0</v>
      </c>
      <c r="R28" s="290"/>
      <c r="S28" s="290"/>
      <c r="T28" s="168">
        <f t="shared" si="4"/>
        <v>0</v>
      </c>
      <c r="U28" s="168">
        <f t="shared" si="7"/>
        <v>0</v>
      </c>
      <c r="V28" s="293"/>
      <c r="W28" s="168">
        <f t="shared" si="5"/>
        <v>0</v>
      </c>
      <c r="X28" s="290"/>
      <c r="Y28" s="169"/>
      <c r="Z28" s="294"/>
      <c r="AA28" s="295"/>
      <c r="AB28" s="170">
        <f t="shared" si="6"/>
        <v>0</v>
      </c>
    </row>
    <row r="29" spans="1:28" ht="20.149999999999999" customHeight="1" x14ac:dyDescent="0.3">
      <c r="A29" s="285" t="str">
        <f>IF(RESUMEN!H31="","",RESUMEN!H31)</f>
        <v/>
      </c>
      <c r="B29" s="296" t="str">
        <f>IF(RESUMEN!I31="","",RESUMEN!I31)</f>
        <v/>
      </c>
      <c r="C29" s="285" t="str">
        <f>IF(RESUMEN!J31="","",RESUMEN!J31)</f>
        <v/>
      </c>
      <c r="D29" s="288"/>
      <c r="E29" s="288"/>
      <c r="F29" s="289"/>
      <c r="G29" s="290"/>
      <c r="H29" s="290"/>
      <c r="I29" s="290"/>
      <c r="J29" s="291">
        <v>0</v>
      </c>
      <c r="K29" s="292"/>
      <c r="L29" s="292"/>
      <c r="M29" s="290"/>
      <c r="N29" s="168">
        <f t="shared" si="1"/>
        <v>0</v>
      </c>
      <c r="O29" s="290"/>
      <c r="P29" s="168">
        <f t="shared" si="2"/>
        <v>0</v>
      </c>
      <c r="Q29" s="168">
        <f t="shared" si="3"/>
        <v>0</v>
      </c>
      <c r="R29" s="290"/>
      <c r="S29" s="290"/>
      <c r="T29" s="168">
        <f t="shared" si="4"/>
        <v>0</v>
      </c>
      <c r="U29" s="168">
        <f t="shared" si="7"/>
        <v>0</v>
      </c>
      <c r="V29" s="293"/>
      <c r="W29" s="168">
        <f t="shared" si="5"/>
        <v>0</v>
      </c>
      <c r="X29" s="290"/>
      <c r="Y29" s="169"/>
      <c r="Z29" s="294"/>
      <c r="AA29" s="295"/>
      <c r="AB29" s="170">
        <f t="shared" si="6"/>
        <v>0</v>
      </c>
    </row>
    <row r="30" spans="1:28" ht="20.149999999999999" customHeight="1" x14ac:dyDescent="0.3">
      <c r="A30" s="285" t="str">
        <f>IF(RESUMEN!H32="","",RESUMEN!H32)</f>
        <v/>
      </c>
      <c r="B30" s="296" t="str">
        <f>IF(RESUMEN!I32="","",RESUMEN!I32)</f>
        <v/>
      </c>
      <c r="C30" s="285" t="str">
        <f>IF(RESUMEN!J32="","",RESUMEN!J32)</f>
        <v/>
      </c>
      <c r="D30" s="288"/>
      <c r="E30" s="288"/>
      <c r="F30" s="289"/>
      <c r="G30" s="290"/>
      <c r="H30" s="290"/>
      <c r="I30" s="290"/>
      <c r="J30" s="291">
        <v>0</v>
      </c>
      <c r="K30" s="292"/>
      <c r="L30" s="292"/>
      <c r="M30" s="290"/>
      <c r="N30" s="168">
        <f t="shared" si="1"/>
        <v>0</v>
      </c>
      <c r="O30" s="290"/>
      <c r="P30" s="168">
        <f t="shared" si="2"/>
        <v>0</v>
      </c>
      <c r="Q30" s="168">
        <f t="shared" si="3"/>
        <v>0</v>
      </c>
      <c r="R30" s="290"/>
      <c r="S30" s="290"/>
      <c r="T30" s="168">
        <f t="shared" si="4"/>
        <v>0</v>
      </c>
      <c r="U30" s="168">
        <f t="shared" si="7"/>
        <v>0</v>
      </c>
      <c r="V30" s="293"/>
      <c r="W30" s="168">
        <f t="shared" si="5"/>
        <v>0</v>
      </c>
      <c r="X30" s="290"/>
      <c r="Y30" s="169"/>
      <c r="Z30" s="294"/>
      <c r="AA30" s="295"/>
      <c r="AB30" s="170">
        <f t="shared" si="6"/>
        <v>0</v>
      </c>
    </row>
    <row r="31" spans="1:28" ht="20.149999999999999" customHeight="1" x14ac:dyDescent="0.3">
      <c r="A31" s="285" t="str">
        <f>IF(RESUMEN!H33="","",RESUMEN!H33)</f>
        <v/>
      </c>
      <c r="B31" s="296" t="str">
        <f>IF(RESUMEN!I33="","",RESUMEN!I33)</f>
        <v/>
      </c>
      <c r="C31" s="285" t="str">
        <f>IF(RESUMEN!J33="","",RESUMEN!J33)</f>
        <v/>
      </c>
      <c r="D31" s="288"/>
      <c r="E31" s="288"/>
      <c r="F31" s="289"/>
      <c r="G31" s="290"/>
      <c r="H31" s="290"/>
      <c r="I31" s="290"/>
      <c r="J31" s="291">
        <v>0</v>
      </c>
      <c r="K31" s="292"/>
      <c r="L31" s="292"/>
      <c r="M31" s="290"/>
      <c r="N31" s="168">
        <f t="shared" si="1"/>
        <v>0</v>
      </c>
      <c r="O31" s="290"/>
      <c r="P31" s="168">
        <f t="shared" si="2"/>
        <v>0</v>
      </c>
      <c r="Q31" s="168">
        <f t="shared" si="3"/>
        <v>0</v>
      </c>
      <c r="R31" s="290"/>
      <c r="S31" s="290"/>
      <c r="T31" s="168">
        <f t="shared" si="4"/>
        <v>0</v>
      </c>
      <c r="U31" s="168">
        <f t="shared" si="7"/>
        <v>0</v>
      </c>
      <c r="V31" s="293"/>
      <c r="W31" s="168">
        <f t="shared" si="5"/>
        <v>0</v>
      </c>
      <c r="X31" s="290"/>
      <c r="Y31" s="169"/>
      <c r="Z31" s="294"/>
      <c r="AA31" s="295"/>
      <c r="AB31" s="170">
        <f t="shared" si="6"/>
        <v>0</v>
      </c>
    </row>
    <row r="32" spans="1:28" ht="20.149999999999999" customHeight="1" x14ac:dyDescent="0.3">
      <c r="A32" s="285" t="str">
        <f>IF(RESUMEN!H34="","",RESUMEN!H34)</f>
        <v/>
      </c>
      <c r="B32" s="296" t="str">
        <f>IF(RESUMEN!I34="","",RESUMEN!I34)</f>
        <v/>
      </c>
      <c r="C32" s="285" t="str">
        <f>IF(RESUMEN!J34="","",RESUMEN!J34)</f>
        <v/>
      </c>
      <c r="D32" s="288"/>
      <c r="E32" s="288"/>
      <c r="F32" s="289"/>
      <c r="G32" s="290"/>
      <c r="H32" s="290"/>
      <c r="I32" s="290"/>
      <c r="J32" s="291">
        <v>0</v>
      </c>
      <c r="K32" s="292"/>
      <c r="L32" s="292"/>
      <c r="M32" s="290"/>
      <c r="N32" s="168">
        <f t="shared" si="1"/>
        <v>0</v>
      </c>
      <c r="O32" s="290"/>
      <c r="P32" s="168">
        <f t="shared" si="2"/>
        <v>0</v>
      </c>
      <c r="Q32" s="168">
        <f t="shared" si="3"/>
        <v>0</v>
      </c>
      <c r="R32" s="290"/>
      <c r="S32" s="290"/>
      <c r="T32" s="168">
        <f t="shared" si="4"/>
        <v>0</v>
      </c>
      <c r="U32" s="168">
        <f t="shared" si="7"/>
        <v>0</v>
      </c>
      <c r="V32" s="293"/>
      <c r="W32" s="168">
        <f t="shared" si="5"/>
        <v>0</v>
      </c>
      <c r="X32" s="290"/>
      <c r="Y32" s="169"/>
      <c r="Z32" s="298"/>
      <c r="AA32" s="295"/>
      <c r="AB32" s="170">
        <f t="shared" si="6"/>
        <v>0</v>
      </c>
    </row>
    <row r="33" spans="1:28" ht="20.149999999999999" customHeight="1" x14ac:dyDescent="0.3">
      <c r="A33" s="173"/>
      <c r="B33" s="299"/>
      <c r="C33" s="299"/>
      <c r="D33" s="299"/>
      <c r="E33" s="299"/>
      <c r="F33" s="299"/>
      <c r="G33" s="59">
        <f>SUM(G7:G32)</f>
        <v>0</v>
      </c>
      <c r="H33" s="59">
        <f>SUM(H7:H32)</f>
        <v>0</v>
      </c>
      <c r="I33" s="59">
        <f>SUM(I7:I32)</f>
        <v>0</v>
      </c>
      <c r="J33" s="300"/>
      <c r="K33" s="300"/>
      <c r="L33" s="300"/>
      <c r="M33" s="301"/>
      <c r="N33" s="59">
        <f>SUM(N7:N32)</f>
        <v>0</v>
      </c>
      <c r="O33" s="301"/>
      <c r="P33" s="59">
        <f t="shared" ref="P33:U33" si="8">SUM(P7:P32)</f>
        <v>0</v>
      </c>
      <c r="Q33" s="59">
        <f t="shared" si="8"/>
        <v>0</v>
      </c>
      <c r="R33" s="59">
        <f t="shared" si="8"/>
        <v>0</v>
      </c>
      <c r="S33" s="59">
        <f t="shared" si="8"/>
        <v>0</v>
      </c>
      <c r="T33" s="59">
        <f t="shared" si="8"/>
        <v>0</v>
      </c>
      <c r="U33" s="59">
        <f t="shared" si="8"/>
        <v>0</v>
      </c>
      <c r="V33" s="302">
        <v>0</v>
      </c>
      <c r="W33" s="59">
        <f>SUM(W7:W32)</f>
        <v>0</v>
      </c>
      <c r="X33" s="303">
        <v>0</v>
      </c>
      <c r="Y33" s="304"/>
      <c r="Z33" s="304"/>
      <c r="AA33" s="305"/>
      <c r="AB33" s="174">
        <f>SUM(AB7:AB32)</f>
        <v>0</v>
      </c>
    </row>
    <row r="34" spans="1:28" x14ac:dyDescent="0.3">
      <c r="C34" s="175" t="s">
        <v>228</v>
      </c>
      <c r="D34" s="176"/>
      <c r="E34" s="176"/>
      <c r="F34" s="176"/>
      <c r="G34" s="177">
        <f>SUMPRODUCT(G7:G32,$V$7:$V$32)</f>
        <v>0</v>
      </c>
      <c r="H34" s="177">
        <f>SUMPRODUCT(H7:H32,$V$7:$V$32)</f>
        <v>0</v>
      </c>
      <c r="I34" s="177">
        <f>SUMPRODUCT(I7:I32,$V$7:$V$32)</f>
        <v>0</v>
      </c>
      <c r="J34" s="176"/>
      <c r="K34" s="176"/>
      <c r="L34" s="176"/>
      <c r="M34" s="176"/>
      <c r="N34" s="177">
        <f>SUMPRODUCT(N7:N32,$V$7:$V$32)</f>
        <v>0</v>
      </c>
      <c r="O34" s="176"/>
      <c r="P34" s="177">
        <f t="shared" ref="P34:U34" si="9">SUMPRODUCT(P7:P32,$V$7:$V$32)</f>
        <v>0</v>
      </c>
      <c r="Q34" s="177">
        <f t="shared" si="9"/>
        <v>0</v>
      </c>
      <c r="R34" s="177">
        <f t="shared" si="9"/>
        <v>0</v>
      </c>
      <c r="S34" s="177">
        <f t="shared" si="9"/>
        <v>0</v>
      </c>
      <c r="T34" s="177">
        <f t="shared" si="9"/>
        <v>0</v>
      </c>
      <c r="U34" s="177">
        <f t="shared" si="9"/>
        <v>0</v>
      </c>
      <c r="V34" s="176"/>
      <c r="W34" s="176"/>
      <c r="X34" s="178"/>
    </row>
    <row r="37" spans="1:28" x14ac:dyDescent="0.3">
      <c r="G37" s="313"/>
      <c r="H37" s="313"/>
      <c r="I37" s="311" t="e">
        <f>SUM((I9+K9)*(V9/100)+(I10+K10)*(V10/100))+((I11+K11)*V11/100)+((I12+K12)*(V12/100))+((I13+K13)*V13/100)+((I14+K14)*(V14/100))+((I15+K15)*V15/100)+((I16+K16)*(V16/100))+((I32+K32)*V32/100)+((I33+K33)*(V33/100))+((#REF!+#REF!)*#REF!/100)</f>
        <v>#REF!</v>
      </c>
      <c r="J37" s="312"/>
      <c r="K37" s="312"/>
      <c r="L37" s="312"/>
      <c r="M37" s="312"/>
      <c r="N37" s="311" t="e">
        <f>SUM((R9-S9-T9)*(V9/100)+(R10-S10-T10)*(V10/100)+(R11-S11-T11)*(V11/100)+(R12-S12-T12)*(V12/100)+(R13-S13-T13)*(V13/100)+(R14-S14-T14)*(V14/100)+(R15-S15-T15)*(V15/100)+(R16-S16-T16)*(V16/100)+(R32-S32-T32)*(V32/100)+(R33-S33-T33)*(V33/100)+(#REF!-#REF!-#REF!)*(#REF!/100))</f>
        <v>#REF!</v>
      </c>
      <c r="O37" s="311"/>
      <c r="P37" s="313"/>
      <c r="V37" s="180"/>
    </row>
  </sheetData>
  <sheetProtection algorithmName="SHA-512" hashValue="xqrcqWHeRd/brDe51sjfr4Qw5oWRC2QW/4sxoZKHrn41YgKViVUsHx4kP3TFQizb+RF0xaDFygq3VR72DpoV9g==" saltValue="Z3ydW12z87PmZI4NonxqIg==" spinCount="100000" sheet="1" objects="1" scenarios="1"/>
  <mergeCells count="31">
    <mergeCell ref="C1:I1"/>
    <mergeCell ref="J1:K1"/>
    <mergeCell ref="B3:G3"/>
    <mergeCell ref="B4:G4"/>
    <mergeCell ref="A5:A6"/>
    <mergeCell ref="B5:B6"/>
    <mergeCell ref="C5:C6"/>
    <mergeCell ref="D5:E5"/>
    <mergeCell ref="F5:F6"/>
    <mergeCell ref="G5:G6"/>
    <mergeCell ref="S5:S6"/>
    <mergeCell ref="H5:H6"/>
    <mergeCell ref="I5:I6"/>
    <mergeCell ref="J5:J6"/>
    <mergeCell ref="K5:K6"/>
    <mergeCell ref="L5:L6"/>
    <mergeCell ref="M5:M6"/>
    <mergeCell ref="N5:N6"/>
    <mergeCell ref="O5:O6"/>
    <mergeCell ref="P5:P6"/>
    <mergeCell ref="Q5:Q6"/>
    <mergeCell ref="R5:R6"/>
    <mergeCell ref="Z5:Z6"/>
    <mergeCell ref="AA5:AA6"/>
    <mergeCell ref="AB5:AB6"/>
    <mergeCell ref="T5:T6"/>
    <mergeCell ref="U5:U6"/>
    <mergeCell ref="V5:V6"/>
    <mergeCell ref="W5:W6"/>
    <mergeCell ref="X5:X6"/>
    <mergeCell ref="Y5:Y6"/>
  </mergeCells>
  <dataValidations count="1">
    <dataValidation type="list" allowBlank="1" showErrorMessage="1" sqref="Y7:Y32">
      <formula1>$AG$6:$AG$9</formula1>
      <formula2>0</formula2>
    </dataValidation>
  </dataValidations>
  <pageMargins left="0.7" right="0.7" top="0.75" bottom="0.75" header="0.51180555555555551" footer="0.51180555555555551"/>
  <pageSetup paperSize="9" firstPageNumber="0" orientation="portrait" horizontalDpi="300" verticalDpi="300" r:id="rId1"/>
  <headerFooter alignWithMargins="0"/>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26"/>
  </sheetPr>
  <dimension ref="A1:AG37"/>
  <sheetViews>
    <sheetView topLeftCell="A5" zoomScale="85" zoomScaleNormal="85" workbookViewId="0">
      <selection activeCell="A9" sqref="A9"/>
    </sheetView>
  </sheetViews>
  <sheetFormatPr baseColWidth="10" defaultColWidth="11.453125" defaultRowHeight="12" x14ac:dyDescent="0.3"/>
  <cols>
    <col min="1" max="1" width="11.453125" style="171"/>
    <col min="2" max="2" width="67" style="171" customWidth="1"/>
    <col min="3" max="3" width="44.1796875" style="171" customWidth="1"/>
    <col min="4" max="5" width="7.81640625" style="171" customWidth="1"/>
    <col min="6" max="6" width="6.81640625" style="171" customWidth="1"/>
    <col min="7" max="7" width="14.26953125" style="171" customWidth="1"/>
    <col min="8" max="8" width="9.7265625" style="171" customWidth="1"/>
    <col min="9" max="9" width="17.81640625" style="171" customWidth="1"/>
    <col min="10" max="10" width="12.81640625" style="171" customWidth="1"/>
    <col min="11" max="11" width="12.1796875" style="171" customWidth="1"/>
    <col min="12" max="14" width="11.453125" style="171"/>
    <col min="15" max="15" width="15.81640625" style="171" customWidth="1"/>
    <col min="16" max="16" width="8.1796875" style="171" customWidth="1"/>
    <col min="17" max="17" width="12.453125" style="171" customWidth="1"/>
    <col min="18" max="18" width="11.453125" style="171"/>
    <col min="19" max="19" width="16" style="171" customWidth="1"/>
    <col min="20" max="20" width="12.54296875" style="171" customWidth="1"/>
    <col min="21" max="21" width="11.81640625" style="171" customWidth="1"/>
    <col min="22" max="22" width="11.7265625" style="171" customWidth="1"/>
    <col min="23" max="23" width="10.81640625" style="171" customWidth="1"/>
    <col min="24" max="24" width="17.26953125" style="171" customWidth="1"/>
    <col min="25" max="25" width="15.7265625" style="171" customWidth="1"/>
    <col min="26" max="26" width="11.453125" style="171"/>
    <col min="27" max="27" width="111.7265625" style="181" customWidth="1"/>
    <col min="28" max="28" width="15.81640625" style="171" customWidth="1"/>
    <col min="29" max="16384" width="11.453125" style="171"/>
  </cols>
  <sheetData>
    <row r="1" spans="1:33" ht="15" customHeight="1" x14ac:dyDescent="0.3">
      <c r="A1" s="195"/>
      <c r="B1" s="195"/>
      <c r="C1" s="433" t="s">
        <v>8</v>
      </c>
      <c r="D1" s="433"/>
      <c r="E1" s="433"/>
      <c r="F1" s="433"/>
      <c r="G1" s="433"/>
      <c r="H1" s="433"/>
      <c r="I1" s="433"/>
      <c r="J1" s="438" t="str">
        <f>RESUMEN!D2</f>
        <v/>
      </c>
      <c r="K1" s="438"/>
      <c r="L1" s="58"/>
      <c r="M1" s="58"/>
      <c r="N1" s="58"/>
      <c r="O1" s="58"/>
      <c r="P1" s="306"/>
      <c r="Q1" s="306"/>
      <c r="R1" s="307"/>
      <c r="S1" s="307"/>
      <c r="T1" s="307"/>
      <c r="U1" s="307"/>
      <c r="V1" s="307"/>
      <c r="W1" s="307"/>
      <c r="X1" s="307"/>
      <c r="Y1" s="306"/>
      <c r="Z1" s="306"/>
      <c r="AA1" s="308"/>
      <c r="AB1" s="306"/>
    </row>
    <row r="2" spans="1:33" x14ac:dyDescent="0.3">
      <c r="A2" s="195"/>
      <c r="B2" s="195"/>
      <c r="C2" s="229"/>
      <c r="D2" s="229"/>
      <c r="E2" s="229"/>
      <c r="F2" s="229"/>
      <c r="G2" s="229"/>
      <c r="H2" s="229"/>
      <c r="I2" s="229"/>
      <c r="J2" s="196"/>
      <c r="K2" s="58"/>
      <c r="L2" s="58"/>
      <c r="M2" s="58"/>
      <c r="N2" s="58"/>
      <c r="O2" s="58"/>
      <c r="P2" s="306"/>
      <c r="Q2" s="306"/>
      <c r="R2" s="307"/>
      <c r="S2" s="307"/>
      <c r="T2" s="307"/>
      <c r="U2" s="307"/>
      <c r="V2" s="307"/>
      <c r="W2" s="307"/>
      <c r="X2" s="307"/>
      <c r="Y2" s="306"/>
      <c r="Z2" s="306"/>
      <c r="AA2" s="308"/>
      <c r="AB2" s="306"/>
    </row>
    <row r="3" spans="1:33" ht="15" customHeight="1" x14ac:dyDescent="0.3">
      <c r="A3" s="309"/>
      <c r="B3" s="434" t="s">
        <v>60</v>
      </c>
      <c r="C3" s="434"/>
      <c r="D3" s="434"/>
      <c r="E3" s="434"/>
      <c r="F3" s="434"/>
      <c r="G3" s="434"/>
      <c r="H3" s="197" t="str">
        <f>RESUMEN!D4</f>
        <v/>
      </c>
      <c r="I3" s="58"/>
      <c r="J3" s="58"/>
      <c r="K3" s="58"/>
      <c r="L3" s="58"/>
      <c r="M3" s="58"/>
      <c r="N3" s="58"/>
      <c r="O3" s="58"/>
      <c r="P3" s="306"/>
      <c r="Q3" s="306"/>
      <c r="R3" s="58"/>
      <c r="S3" s="306"/>
      <c r="T3" s="307"/>
      <c r="U3" s="307"/>
      <c r="V3" s="307"/>
      <c r="W3" s="307"/>
      <c r="X3" s="307"/>
      <c r="Y3" s="307"/>
      <c r="Z3" s="307"/>
      <c r="AA3" s="308"/>
      <c r="AB3" s="307"/>
    </row>
    <row r="4" spans="1:33" ht="22.5" customHeight="1" x14ac:dyDescent="0.3">
      <c r="A4" s="195"/>
      <c r="B4" s="434" t="s">
        <v>61</v>
      </c>
      <c r="C4" s="434"/>
      <c r="D4" s="434"/>
      <c r="E4" s="434"/>
      <c r="F4" s="434"/>
      <c r="G4" s="434"/>
      <c r="H4" s="197" t="str">
        <f>RESUMEN!D5</f>
        <v/>
      </c>
      <c r="I4" s="58"/>
      <c r="J4" s="58"/>
      <c r="K4" s="58"/>
      <c r="L4" s="58"/>
      <c r="M4" s="58"/>
      <c r="N4" s="58"/>
      <c r="O4" s="58"/>
      <c r="P4" s="306"/>
      <c r="Q4" s="306"/>
      <c r="R4" s="58"/>
      <c r="S4" s="306"/>
      <c r="T4" s="307"/>
      <c r="U4" s="307"/>
      <c r="V4" s="307"/>
      <c r="W4" s="307"/>
      <c r="X4" s="307"/>
      <c r="Y4" s="307"/>
      <c r="Z4" s="307"/>
      <c r="AA4" s="308"/>
      <c r="AB4" s="307"/>
    </row>
    <row r="5" spans="1:33" ht="67.5" customHeight="1" x14ac:dyDescent="0.3">
      <c r="A5" s="436" t="s">
        <v>41</v>
      </c>
      <c r="B5" s="435" t="s">
        <v>98</v>
      </c>
      <c r="C5" s="435" t="s">
        <v>99</v>
      </c>
      <c r="D5" s="435" t="s">
        <v>65</v>
      </c>
      <c r="E5" s="435"/>
      <c r="F5" s="437" t="s">
        <v>13</v>
      </c>
      <c r="G5" s="435" t="s">
        <v>100</v>
      </c>
      <c r="H5" s="435" t="s">
        <v>117</v>
      </c>
      <c r="I5" s="435" t="s">
        <v>102</v>
      </c>
      <c r="J5" s="435" t="s">
        <v>103</v>
      </c>
      <c r="K5" s="435" t="s">
        <v>104</v>
      </c>
      <c r="L5" s="435" t="s">
        <v>105</v>
      </c>
      <c r="M5" s="435" t="s">
        <v>106</v>
      </c>
      <c r="N5" s="435" t="s">
        <v>107</v>
      </c>
      <c r="O5" s="435" t="s">
        <v>108</v>
      </c>
      <c r="P5" s="435" t="s">
        <v>109</v>
      </c>
      <c r="Q5" s="435" t="s">
        <v>110</v>
      </c>
      <c r="R5" s="435" t="s">
        <v>84</v>
      </c>
      <c r="S5" s="435" t="s">
        <v>85</v>
      </c>
      <c r="T5" s="435" t="s">
        <v>111</v>
      </c>
      <c r="U5" s="435" t="s">
        <v>112</v>
      </c>
      <c r="V5" s="435" t="s">
        <v>113</v>
      </c>
      <c r="W5" s="435" t="s">
        <v>114</v>
      </c>
      <c r="X5" s="435" t="s">
        <v>91</v>
      </c>
      <c r="Y5" s="435" t="s">
        <v>92</v>
      </c>
      <c r="Z5" s="435" t="s">
        <v>93</v>
      </c>
      <c r="AA5" s="435" t="s">
        <v>94</v>
      </c>
      <c r="AB5" s="435" t="s">
        <v>45</v>
      </c>
    </row>
    <row r="6" spans="1:33" x14ac:dyDescent="0.3">
      <c r="A6" s="436"/>
      <c r="B6" s="435"/>
      <c r="C6" s="435"/>
      <c r="D6" s="310" t="s">
        <v>115</v>
      </c>
      <c r="E6" s="310" t="s">
        <v>116</v>
      </c>
      <c r="F6" s="437"/>
      <c r="G6" s="435"/>
      <c r="H6" s="435"/>
      <c r="I6" s="435"/>
      <c r="J6" s="435"/>
      <c r="K6" s="435"/>
      <c r="L6" s="435"/>
      <c r="M6" s="435"/>
      <c r="N6" s="435"/>
      <c r="O6" s="435"/>
      <c r="P6" s="435"/>
      <c r="Q6" s="435"/>
      <c r="R6" s="435"/>
      <c r="S6" s="435"/>
      <c r="T6" s="435"/>
      <c r="U6" s="435"/>
      <c r="V6" s="435"/>
      <c r="W6" s="435"/>
      <c r="X6" s="435"/>
      <c r="Y6" s="435"/>
      <c r="Z6" s="435"/>
      <c r="AA6" s="435"/>
      <c r="AB6" s="435"/>
      <c r="AG6" s="172" t="s">
        <v>95</v>
      </c>
    </row>
    <row r="7" spans="1:33" ht="20.149999999999999" customHeight="1" x14ac:dyDescent="0.3">
      <c r="A7" s="285" t="str">
        <f>IF(RESUMEN!H9="","",RESUMEN!H9)</f>
        <v/>
      </c>
      <c r="B7" s="286" t="str">
        <f>IF(RESUMEN!I9="","",RESUMEN!I9)</f>
        <v/>
      </c>
      <c r="C7" s="287" t="str">
        <f>IF(RESUMEN!J9="","",RESUMEN!J9)</f>
        <v/>
      </c>
      <c r="D7" s="288"/>
      <c r="E7" s="288"/>
      <c r="F7" s="289"/>
      <c r="G7" s="290">
        <v>0</v>
      </c>
      <c r="H7" s="290">
        <v>0</v>
      </c>
      <c r="I7" s="290">
        <v>0</v>
      </c>
      <c r="J7" s="291">
        <v>0</v>
      </c>
      <c r="K7" s="292">
        <v>0</v>
      </c>
      <c r="L7" s="292">
        <v>0</v>
      </c>
      <c r="M7" s="290">
        <v>0</v>
      </c>
      <c r="N7" s="168">
        <f>SUM(M7*K7)</f>
        <v>0</v>
      </c>
      <c r="O7" s="290">
        <v>0</v>
      </c>
      <c r="P7" s="168">
        <f>SUM(O7*L7)</f>
        <v>0</v>
      </c>
      <c r="Q7" s="168">
        <f>SUM(N7+P7)</f>
        <v>0</v>
      </c>
      <c r="R7" s="290">
        <v>0</v>
      </c>
      <c r="S7" s="290">
        <v>0</v>
      </c>
      <c r="T7" s="168">
        <f>SUM(G7+Q7-R7-S7)</f>
        <v>0</v>
      </c>
      <c r="U7" s="168">
        <f t="shared" ref="U7:U16" si="0">SUM(G7-I7+Q7-R7-S7)</f>
        <v>0</v>
      </c>
      <c r="V7" s="293">
        <v>1</v>
      </c>
      <c r="W7" s="168">
        <f>SUM(U7*V7)</f>
        <v>0</v>
      </c>
      <c r="X7" s="290">
        <v>0</v>
      </c>
      <c r="Y7" s="169"/>
      <c r="Z7" s="294"/>
      <c r="AA7" s="295"/>
      <c r="AB7" s="170">
        <f>SUM(T7-U7)*V7</f>
        <v>0</v>
      </c>
      <c r="AG7" s="172" t="s">
        <v>96</v>
      </c>
    </row>
    <row r="8" spans="1:33" ht="20.149999999999999" customHeight="1" x14ac:dyDescent="0.3">
      <c r="A8" s="285" t="str">
        <f>IF(RESUMEN!H10="","",RESUMEN!H10)</f>
        <v/>
      </c>
      <c r="B8" s="296" t="str">
        <f>IF(RESUMEN!I10="","",RESUMEN!I10)</f>
        <v/>
      </c>
      <c r="C8" s="285" t="str">
        <f>IF(RESUMEN!J10="","",RESUMEN!J10)</f>
        <v/>
      </c>
      <c r="D8" s="288"/>
      <c r="E8" s="288"/>
      <c r="F8" s="289"/>
      <c r="G8" s="290">
        <v>0</v>
      </c>
      <c r="H8" s="290">
        <v>0</v>
      </c>
      <c r="I8" s="290">
        <v>0</v>
      </c>
      <c r="J8" s="291">
        <v>0</v>
      </c>
      <c r="K8" s="292">
        <v>0</v>
      </c>
      <c r="L8" s="292">
        <v>0</v>
      </c>
      <c r="M8" s="290">
        <v>0</v>
      </c>
      <c r="N8" s="168">
        <f t="shared" ref="N8:N16" si="1">SUM(M8*K8)</f>
        <v>0</v>
      </c>
      <c r="O8" s="290">
        <v>0</v>
      </c>
      <c r="P8" s="168">
        <f t="shared" ref="P8:P16" si="2">SUM(O8*L8)</f>
        <v>0</v>
      </c>
      <c r="Q8" s="168">
        <f t="shared" ref="Q8:Q16" si="3">SUM(N8+P8)</f>
        <v>0</v>
      </c>
      <c r="R8" s="290">
        <v>0</v>
      </c>
      <c r="S8" s="290">
        <v>0</v>
      </c>
      <c r="T8" s="168">
        <f t="shared" ref="T8:T16" si="4">SUM(G8+Q8-R8-S8)</f>
        <v>0</v>
      </c>
      <c r="U8" s="168">
        <f t="shared" si="0"/>
        <v>0</v>
      </c>
      <c r="V8" s="293">
        <v>1</v>
      </c>
      <c r="W8" s="168">
        <f t="shared" ref="W8:W16" si="5">SUM(U8*V8)</f>
        <v>0</v>
      </c>
      <c r="X8" s="290">
        <v>0</v>
      </c>
      <c r="Y8" s="169"/>
      <c r="Z8" s="294"/>
      <c r="AA8" s="295"/>
      <c r="AB8" s="170">
        <f t="shared" ref="AB8:AB16" si="6">SUM(T8-U8)*V8</f>
        <v>0</v>
      </c>
      <c r="AG8" s="172" t="s">
        <v>97</v>
      </c>
    </row>
    <row r="9" spans="1:33" ht="20.149999999999999" customHeight="1" x14ac:dyDescent="0.3">
      <c r="A9" s="285"/>
      <c r="B9" s="296" t="str">
        <f>IF(RESUMEN!I11="","",RESUMEN!I11)</f>
        <v/>
      </c>
      <c r="C9" s="285" t="str">
        <f>IF(RESUMEN!J11="","",RESUMEN!J11)</f>
        <v/>
      </c>
      <c r="D9" s="288"/>
      <c r="E9" s="288"/>
      <c r="F9" s="289"/>
      <c r="G9" s="290">
        <v>0</v>
      </c>
      <c r="H9" s="290">
        <v>0</v>
      </c>
      <c r="I9" s="290">
        <v>0</v>
      </c>
      <c r="J9" s="291">
        <v>0</v>
      </c>
      <c r="K9" s="292">
        <v>0</v>
      </c>
      <c r="L9" s="292">
        <v>0</v>
      </c>
      <c r="M9" s="290">
        <v>0</v>
      </c>
      <c r="N9" s="168">
        <f t="shared" si="1"/>
        <v>0</v>
      </c>
      <c r="O9" s="290">
        <v>0</v>
      </c>
      <c r="P9" s="168">
        <f t="shared" si="2"/>
        <v>0</v>
      </c>
      <c r="Q9" s="168">
        <f t="shared" si="3"/>
        <v>0</v>
      </c>
      <c r="R9" s="290">
        <v>0</v>
      </c>
      <c r="S9" s="290">
        <v>0</v>
      </c>
      <c r="T9" s="168">
        <f t="shared" si="4"/>
        <v>0</v>
      </c>
      <c r="U9" s="168">
        <f t="shared" si="0"/>
        <v>0</v>
      </c>
      <c r="V9" s="293">
        <v>0</v>
      </c>
      <c r="W9" s="168">
        <f t="shared" si="5"/>
        <v>0</v>
      </c>
      <c r="X9" s="290">
        <v>0</v>
      </c>
      <c r="Y9" s="169"/>
      <c r="Z9" s="294"/>
      <c r="AA9" s="295"/>
      <c r="AB9" s="170">
        <f t="shared" si="6"/>
        <v>0</v>
      </c>
    </row>
    <row r="10" spans="1:33" ht="20.149999999999999" customHeight="1" x14ac:dyDescent="0.3">
      <c r="A10" s="285" t="str">
        <f>IF(RESUMEN!H12="","",RESUMEN!H12)</f>
        <v/>
      </c>
      <c r="B10" s="296" t="str">
        <f>IF(RESUMEN!I12="","",RESUMEN!I12)</f>
        <v/>
      </c>
      <c r="C10" s="297" t="str">
        <f>IF(RESUMEN!J12="","",RESUMEN!J12)</f>
        <v/>
      </c>
      <c r="D10" s="288"/>
      <c r="E10" s="288"/>
      <c r="F10" s="289"/>
      <c r="G10" s="290">
        <v>0</v>
      </c>
      <c r="H10" s="290">
        <v>0</v>
      </c>
      <c r="I10" s="290">
        <v>0</v>
      </c>
      <c r="J10" s="291">
        <v>0</v>
      </c>
      <c r="K10" s="292">
        <v>0</v>
      </c>
      <c r="L10" s="292">
        <v>0</v>
      </c>
      <c r="M10" s="290">
        <v>0</v>
      </c>
      <c r="N10" s="168">
        <f t="shared" si="1"/>
        <v>0</v>
      </c>
      <c r="O10" s="290">
        <v>0</v>
      </c>
      <c r="P10" s="168">
        <f t="shared" si="2"/>
        <v>0</v>
      </c>
      <c r="Q10" s="168">
        <f t="shared" si="3"/>
        <v>0</v>
      </c>
      <c r="R10" s="290">
        <v>0</v>
      </c>
      <c r="S10" s="290">
        <v>0</v>
      </c>
      <c r="T10" s="168">
        <f t="shared" si="4"/>
        <v>0</v>
      </c>
      <c r="U10" s="168">
        <f t="shared" si="0"/>
        <v>0</v>
      </c>
      <c r="V10" s="293">
        <v>0</v>
      </c>
      <c r="W10" s="168">
        <f t="shared" si="5"/>
        <v>0</v>
      </c>
      <c r="X10" s="290">
        <v>0</v>
      </c>
      <c r="Y10" s="169"/>
      <c r="Z10" s="294"/>
      <c r="AA10" s="295"/>
      <c r="AB10" s="170">
        <f t="shared" si="6"/>
        <v>0</v>
      </c>
    </row>
    <row r="11" spans="1:33" ht="20.149999999999999" customHeight="1" x14ac:dyDescent="0.3">
      <c r="A11" s="285" t="str">
        <f>IF(RESUMEN!H13="","",RESUMEN!H13)</f>
        <v/>
      </c>
      <c r="B11" s="296" t="str">
        <f>IF(RESUMEN!I13="","",RESUMEN!I13)</f>
        <v/>
      </c>
      <c r="C11" s="285" t="str">
        <f>IF(RESUMEN!J13="","",RESUMEN!J13)</f>
        <v/>
      </c>
      <c r="D11" s="288"/>
      <c r="E11" s="288"/>
      <c r="F11" s="289"/>
      <c r="G11" s="290">
        <v>0</v>
      </c>
      <c r="H11" s="290">
        <v>0</v>
      </c>
      <c r="I11" s="290">
        <v>0</v>
      </c>
      <c r="J11" s="291">
        <v>0</v>
      </c>
      <c r="K11" s="292">
        <v>0</v>
      </c>
      <c r="L11" s="292">
        <v>0</v>
      </c>
      <c r="M11" s="290">
        <v>0</v>
      </c>
      <c r="N11" s="168">
        <f t="shared" si="1"/>
        <v>0</v>
      </c>
      <c r="O11" s="290">
        <v>0</v>
      </c>
      <c r="P11" s="168">
        <f t="shared" si="2"/>
        <v>0</v>
      </c>
      <c r="Q11" s="168">
        <f t="shared" si="3"/>
        <v>0</v>
      </c>
      <c r="R11" s="290">
        <v>0</v>
      </c>
      <c r="S11" s="290">
        <v>0</v>
      </c>
      <c r="T11" s="168">
        <f t="shared" si="4"/>
        <v>0</v>
      </c>
      <c r="U11" s="168">
        <f t="shared" si="0"/>
        <v>0</v>
      </c>
      <c r="V11" s="293">
        <v>0</v>
      </c>
      <c r="W11" s="168">
        <f t="shared" si="5"/>
        <v>0</v>
      </c>
      <c r="X11" s="290">
        <v>0</v>
      </c>
      <c r="Y11" s="169"/>
      <c r="Z11" s="298"/>
      <c r="AA11" s="295"/>
      <c r="AB11" s="170">
        <f t="shared" si="6"/>
        <v>0</v>
      </c>
    </row>
    <row r="12" spans="1:33" ht="20.149999999999999" customHeight="1" x14ac:dyDescent="0.3">
      <c r="A12" s="285" t="str">
        <f>IF(RESUMEN!H14="","",RESUMEN!H14)</f>
        <v/>
      </c>
      <c r="B12" s="296" t="str">
        <f>IF(RESUMEN!I14="","",RESUMEN!I14)</f>
        <v/>
      </c>
      <c r="C12" s="285" t="str">
        <f>IF(RESUMEN!J14="","",RESUMEN!J14)</f>
        <v/>
      </c>
      <c r="D12" s="288"/>
      <c r="E12" s="288"/>
      <c r="F12" s="289"/>
      <c r="G12" s="290">
        <v>0</v>
      </c>
      <c r="H12" s="290">
        <v>0</v>
      </c>
      <c r="I12" s="290">
        <v>0</v>
      </c>
      <c r="J12" s="291">
        <v>0</v>
      </c>
      <c r="K12" s="292">
        <v>0</v>
      </c>
      <c r="L12" s="292">
        <v>0</v>
      </c>
      <c r="M12" s="290">
        <v>0</v>
      </c>
      <c r="N12" s="168">
        <f t="shared" si="1"/>
        <v>0</v>
      </c>
      <c r="O12" s="290">
        <v>0</v>
      </c>
      <c r="P12" s="168">
        <f t="shared" si="2"/>
        <v>0</v>
      </c>
      <c r="Q12" s="168">
        <f t="shared" si="3"/>
        <v>0</v>
      </c>
      <c r="R12" s="290">
        <v>0</v>
      </c>
      <c r="S12" s="290">
        <v>0</v>
      </c>
      <c r="T12" s="168">
        <f t="shared" si="4"/>
        <v>0</v>
      </c>
      <c r="U12" s="168">
        <f t="shared" si="0"/>
        <v>0</v>
      </c>
      <c r="V12" s="293">
        <v>0</v>
      </c>
      <c r="W12" s="168">
        <f t="shared" si="5"/>
        <v>0</v>
      </c>
      <c r="X12" s="290">
        <v>0</v>
      </c>
      <c r="Y12" s="169"/>
      <c r="Z12" s="294"/>
      <c r="AA12" s="295"/>
      <c r="AB12" s="170">
        <f t="shared" si="6"/>
        <v>0</v>
      </c>
    </row>
    <row r="13" spans="1:33" ht="20.149999999999999" customHeight="1" x14ac:dyDescent="0.3">
      <c r="A13" s="285" t="str">
        <f>IF(RESUMEN!H15="","",RESUMEN!H15)</f>
        <v/>
      </c>
      <c r="B13" s="296" t="str">
        <f>IF(RESUMEN!I15="","",RESUMEN!I15)</f>
        <v/>
      </c>
      <c r="C13" s="285" t="str">
        <f>IF(RESUMEN!J15="","",RESUMEN!J15)</f>
        <v/>
      </c>
      <c r="D13" s="288"/>
      <c r="E13" s="288"/>
      <c r="F13" s="289"/>
      <c r="G13" s="290">
        <v>0</v>
      </c>
      <c r="H13" s="290">
        <v>0</v>
      </c>
      <c r="I13" s="290">
        <v>0</v>
      </c>
      <c r="J13" s="291">
        <v>0</v>
      </c>
      <c r="K13" s="292">
        <v>0</v>
      </c>
      <c r="L13" s="292">
        <v>0</v>
      </c>
      <c r="M13" s="290">
        <v>0</v>
      </c>
      <c r="N13" s="168">
        <f t="shared" si="1"/>
        <v>0</v>
      </c>
      <c r="O13" s="290">
        <v>0</v>
      </c>
      <c r="P13" s="168">
        <f t="shared" si="2"/>
        <v>0</v>
      </c>
      <c r="Q13" s="168">
        <f t="shared" si="3"/>
        <v>0</v>
      </c>
      <c r="R13" s="290">
        <v>0</v>
      </c>
      <c r="S13" s="290">
        <v>0</v>
      </c>
      <c r="T13" s="168">
        <f t="shared" si="4"/>
        <v>0</v>
      </c>
      <c r="U13" s="168">
        <f t="shared" si="0"/>
        <v>0</v>
      </c>
      <c r="V13" s="293">
        <v>0</v>
      </c>
      <c r="W13" s="168">
        <f t="shared" si="5"/>
        <v>0</v>
      </c>
      <c r="X13" s="290">
        <v>0</v>
      </c>
      <c r="Y13" s="169"/>
      <c r="Z13" s="294"/>
      <c r="AA13" s="295"/>
      <c r="AB13" s="170">
        <f t="shared" si="6"/>
        <v>0</v>
      </c>
    </row>
    <row r="14" spans="1:33" ht="20.149999999999999" customHeight="1" x14ac:dyDescent="0.3">
      <c r="A14" s="285" t="str">
        <f>IF(RESUMEN!H16="","",RESUMEN!H16)</f>
        <v/>
      </c>
      <c r="B14" s="296" t="str">
        <f>IF(RESUMEN!I16="","",RESUMEN!I16)</f>
        <v/>
      </c>
      <c r="C14" s="285" t="str">
        <f>IF(RESUMEN!J16="","",RESUMEN!J16)</f>
        <v/>
      </c>
      <c r="D14" s="288"/>
      <c r="E14" s="288"/>
      <c r="F14" s="289"/>
      <c r="G14" s="290">
        <v>0</v>
      </c>
      <c r="H14" s="290">
        <v>0</v>
      </c>
      <c r="I14" s="290">
        <v>0</v>
      </c>
      <c r="J14" s="291">
        <v>0</v>
      </c>
      <c r="K14" s="292">
        <v>0</v>
      </c>
      <c r="L14" s="292">
        <v>0</v>
      </c>
      <c r="M14" s="290">
        <v>0</v>
      </c>
      <c r="N14" s="168">
        <f t="shared" si="1"/>
        <v>0</v>
      </c>
      <c r="O14" s="290">
        <v>0</v>
      </c>
      <c r="P14" s="168">
        <f t="shared" si="2"/>
        <v>0</v>
      </c>
      <c r="Q14" s="168">
        <f t="shared" si="3"/>
        <v>0</v>
      </c>
      <c r="R14" s="290">
        <v>0</v>
      </c>
      <c r="S14" s="290">
        <v>0</v>
      </c>
      <c r="T14" s="168">
        <f t="shared" si="4"/>
        <v>0</v>
      </c>
      <c r="U14" s="168">
        <f t="shared" si="0"/>
        <v>0</v>
      </c>
      <c r="V14" s="293">
        <v>0</v>
      </c>
      <c r="W14" s="168">
        <f t="shared" si="5"/>
        <v>0</v>
      </c>
      <c r="X14" s="290">
        <v>0</v>
      </c>
      <c r="Y14" s="169"/>
      <c r="Z14" s="294"/>
      <c r="AA14" s="295"/>
      <c r="AB14" s="170">
        <f t="shared" si="6"/>
        <v>0</v>
      </c>
    </row>
    <row r="15" spans="1:33" ht="20.149999999999999" customHeight="1" x14ac:dyDescent="0.3">
      <c r="A15" s="285" t="str">
        <f>IF(RESUMEN!H17="","",RESUMEN!H17)</f>
        <v/>
      </c>
      <c r="B15" s="296" t="str">
        <f>IF(RESUMEN!I17="","",RESUMEN!I17)</f>
        <v/>
      </c>
      <c r="C15" s="285" t="str">
        <f>IF(RESUMEN!J17="","",RESUMEN!J17)</f>
        <v/>
      </c>
      <c r="D15" s="288"/>
      <c r="E15" s="288"/>
      <c r="F15" s="289"/>
      <c r="G15" s="290">
        <v>0</v>
      </c>
      <c r="H15" s="290">
        <v>0</v>
      </c>
      <c r="I15" s="290">
        <v>0</v>
      </c>
      <c r="J15" s="291">
        <v>0</v>
      </c>
      <c r="K15" s="292">
        <v>0</v>
      </c>
      <c r="L15" s="292">
        <v>0</v>
      </c>
      <c r="M15" s="290">
        <v>0</v>
      </c>
      <c r="N15" s="168">
        <f t="shared" si="1"/>
        <v>0</v>
      </c>
      <c r="O15" s="290">
        <v>0</v>
      </c>
      <c r="P15" s="168">
        <f t="shared" si="2"/>
        <v>0</v>
      </c>
      <c r="Q15" s="168">
        <f t="shared" si="3"/>
        <v>0</v>
      </c>
      <c r="R15" s="290">
        <v>0</v>
      </c>
      <c r="S15" s="290">
        <v>0</v>
      </c>
      <c r="T15" s="168">
        <f t="shared" si="4"/>
        <v>0</v>
      </c>
      <c r="U15" s="168">
        <f t="shared" si="0"/>
        <v>0</v>
      </c>
      <c r="V15" s="293">
        <v>0</v>
      </c>
      <c r="W15" s="168">
        <f t="shared" si="5"/>
        <v>0</v>
      </c>
      <c r="X15" s="290">
        <v>0</v>
      </c>
      <c r="Y15" s="169"/>
      <c r="Z15" s="294"/>
      <c r="AA15" s="295"/>
      <c r="AB15" s="170">
        <f t="shared" si="6"/>
        <v>0</v>
      </c>
    </row>
    <row r="16" spans="1:33" ht="20.149999999999999" customHeight="1" x14ac:dyDescent="0.3">
      <c r="A16" s="285" t="str">
        <f>IF(RESUMEN!H18="","",RESUMEN!H18)</f>
        <v/>
      </c>
      <c r="B16" s="296" t="str">
        <f>IF(RESUMEN!I18="","",RESUMEN!I18)</f>
        <v/>
      </c>
      <c r="C16" s="285" t="str">
        <f>IF(RESUMEN!J18="","",RESUMEN!J18)</f>
        <v/>
      </c>
      <c r="D16" s="288"/>
      <c r="E16" s="288"/>
      <c r="F16" s="289"/>
      <c r="G16" s="290">
        <v>0</v>
      </c>
      <c r="H16" s="290">
        <v>0</v>
      </c>
      <c r="I16" s="290">
        <v>0</v>
      </c>
      <c r="J16" s="291">
        <v>0</v>
      </c>
      <c r="K16" s="292">
        <v>0</v>
      </c>
      <c r="L16" s="292">
        <v>0</v>
      </c>
      <c r="M16" s="290">
        <v>0</v>
      </c>
      <c r="N16" s="168">
        <f t="shared" si="1"/>
        <v>0</v>
      </c>
      <c r="O16" s="290">
        <v>0</v>
      </c>
      <c r="P16" s="168">
        <f t="shared" si="2"/>
        <v>0</v>
      </c>
      <c r="Q16" s="168">
        <f t="shared" si="3"/>
        <v>0</v>
      </c>
      <c r="R16" s="290">
        <v>0</v>
      </c>
      <c r="S16" s="290">
        <v>0</v>
      </c>
      <c r="T16" s="168">
        <f t="shared" si="4"/>
        <v>0</v>
      </c>
      <c r="U16" s="168">
        <f t="shared" si="0"/>
        <v>0</v>
      </c>
      <c r="V16" s="293">
        <v>0</v>
      </c>
      <c r="W16" s="168">
        <f t="shared" si="5"/>
        <v>0</v>
      </c>
      <c r="X16" s="290">
        <v>0</v>
      </c>
      <c r="Y16" s="169"/>
      <c r="Z16" s="294"/>
      <c r="AA16" s="295"/>
      <c r="AB16" s="170">
        <f t="shared" si="6"/>
        <v>0</v>
      </c>
    </row>
    <row r="17" spans="1:28" ht="20.149999999999999" customHeight="1" x14ac:dyDescent="0.3">
      <c r="A17" s="285"/>
      <c r="B17" s="296"/>
      <c r="C17" s="285"/>
      <c r="D17" s="288"/>
      <c r="E17" s="288"/>
      <c r="F17" s="289"/>
      <c r="G17" s="290"/>
      <c r="H17" s="290"/>
      <c r="I17" s="290"/>
      <c r="J17" s="291">
        <v>0</v>
      </c>
      <c r="K17" s="292"/>
      <c r="L17" s="292"/>
      <c r="M17" s="290"/>
      <c r="N17" s="168"/>
      <c r="O17" s="290"/>
      <c r="P17" s="168"/>
      <c r="Q17" s="168"/>
      <c r="R17" s="290"/>
      <c r="S17" s="290"/>
      <c r="T17" s="168"/>
      <c r="U17" s="168"/>
      <c r="V17" s="293"/>
      <c r="W17" s="168"/>
      <c r="X17" s="290"/>
      <c r="Y17" s="169"/>
      <c r="Z17" s="294"/>
      <c r="AA17" s="295"/>
      <c r="AB17" s="170"/>
    </row>
    <row r="18" spans="1:28" ht="20.149999999999999" customHeight="1" x14ac:dyDescent="0.3">
      <c r="A18" s="285"/>
      <c r="B18" s="296"/>
      <c r="C18" s="285"/>
      <c r="D18" s="288"/>
      <c r="E18" s="288"/>
      <c r="F18" s="289"/>
      <c r="G18" s="290"/>
      <c r="H18" s="290"/>
      <c r="I18" s="290"/>
      <c r="J18" s="291">
        <v>0</v>
      </c>
      <c r="K18" s="292"/>
      <c r="L18" s="292"/>
      <c r="M18" s="290"/>
      <c r="N18" s="168"/>
      <c r="O18" s="290"/>
      <c r="P18" s="168"/>
      <c r="Q18" s="168"/>
      <c r="R18" s="290"/>
      <c r="S18" s="290"/>
      <c r="T18" s="168"/>
      <c r="U18" s="168"/>
      <c r="V18" s="293"/>
      <c r="W18" s="168"/>
      <c r="X18" s="290"/>
      <c r="Y18" s="169"/>
      <c r="Z18" s="294"/>
      <c r="AA18" s="295"/>
      <c r="AB18" s="170"/>
    </row>
    <row r="19" spans="1:28" ht="20.149999999999999" customHeight="1" x14ac:dyDescent="0.3">
      <c r="A19" s="285"/>
      <c r="B19" s="296"/>
      <c r="C19" s="285"/>
      <c r="D19" s="288"/>
      <c r="E19" s="288"/>
      <c r="F19" s="289"/>
      <c r="G19" s="290"/>
      <c r="H19" s="290"/>
      <c r="I19" s="290"/>
      <c r="J19" s="291">
        <v>0</v>
      </c>
      <c r="K19" s="292"/>
      <c r="L19" s="292"/>
      <c r="M19" s="290"/>
      <c r="N19" s="168"/>
      <c r="O19" s="290"/>
      <c r="P19" s="168"/>
      <c r="Q19" s="168"/>
      <c r="R19" s="290"/>
      <c r="S19" s="290"/>
      <c r="T19" s="168"/>
      <c r="U19" s="168"/>
      <c r="V19" s="293"/>
      <c r="W19" s="168"/>
      <c r="X19" s="290"/>
      <c r="Y19" s="169"/>
      <c r="Z19" s="294"/>
      <c r="AA19" s="295"/>
      <c r="AB19" s="170"/>
    </row>
    <row r="20" spans="1:28" ht="20.149999999999999" customHeight="1" x14ac:dyDescent="0.3">
      <c r="A20" s="285"/>
      <c r="B20" s="296"/>
      <c r="C20" s="285"/>
      <c r="D20" s="288"/>
      <c r="E20" s="288"/>
      <c r="F20" s="289"/>
      <c r="G20" s="290"/>
      <c r="H20" s="290"/>
      <c r="I20" s="290"/>
      <c r="J20" s="291">
        <v>0</v>
      </c>
      <c r="K20" s="292"/>
      <c r="L20" s="292"/>
      <c r="M20" s="290"/>
      <c r="N20" s="168"/>
      <c r="O20" s="290"/>
      <c r="P20" s="168"/>
      <c r="Q20" s="168"/>
      <c r="R20" s="290"/>
      <c r="S20" s="290"/>
      <c r="T20" s="168"/>
      <c r="U20" s="168"/>
      <c r="V20" s="293"/>
      <c r="W20" s="168"/>
      <c r="X20" s="290"/>
      <c r="Y20" s="169"/>
      <c r="Z20" s="294"/>
      <c r="AA20" s="295"/>
      <c r="AB20" s="170"/>
    </row>
    <row r="21" spans="1:28" ht="20.149999999999999" customHeight="1" x14ac:dyDescent="0.3">
      <c r="A21" s="285"/>
      <c r="B21" s="296"/>
      <c r="C21" s="285"/>
      <c r="D21" s="288"/>
      <c r="E21" s="288"/>
      <c r="F21" s="289"/>
      <c r="G21" s="290"/>
      <c r="H21" s="290"/>
      <c r="I21" s="290"/>
      <c r="J21" s="291">
        <v>0</v>
      </c>
      <c r="K21" s="292"/>
      <c r="L21" s="292"/>
      <c r="M21" s="290"/>
      <c r="N21" s="168"/>
      <c r="O21" s="290"/>
      <c r="P21" s="168"/>
      <c r="Q21" s="168"/>
      <c r="R21" s="290"/>
      <c r="S21" s="290"/>
      <c r="T21" s="168"/>
      <c r="U21" s="168"/>
      <c r="V21" s="293"/>
      <c r="W21" s="168"/>
      <c r="X21" s="290"/>
      <c r="Y21" s="169"/>
      <c r="Z21" s="294"/>
      <c r="AA21" s="295"/>
      <c r="AB21" s="170"/>
    </row>
    <row r="22" spans="1:28" ht="20.149999999999999" customHeight="1" x14ac:dyDescent="0.3">
      <c r="A22" s="285"/>
      <c r="B22" s="296"/>
      <c r="C22" s="285"/>
      <c r="D22" s="288"/>
      <c r="E22" s="288"/>
      <c r="F22" s="289"/>
      <c r="G22" s="290"/>
      <c r="H22" s="290"/>
      <c r="I22" s="290"/>
      <c r="J22" s="291">
        <v>0</v>
      </c>
      <c r="K22" s="292"/>
      <c r="L22" s="292"/>
      <c r="M22" s="290"/>
      <c r="N22" s="168"/>
      <c r="O22" s="290"/>
      <c r="P22" s="168"/>
      <c r="Q22" s="168"/>
      <c r="R22" s="290"/>
      <c r="S22" s="290"/>
      <c r="T22" s="168"/>
      <c r="U22" s="168"/>
      <c r="V22" s="293"/>
      <c r="W22" s="168"/>
      <c r="X22" s="290"/>
      <c r="Y22" s="169"/>
      <c r="Z22" s="294"/>
      <c r="AA22" s="295"/>
      <c r="AB22" s="170"/>
    </row>
    <row r="23" spans="1:28" ht="20.149999999999999" customHeight="1" x14ac:dyDescent="0.3">
      <c r="A23" s="285"/>
      <c r="B23" s="296"/>
      <c r="C23" s="285"/>
      <c r="D23" s="288"/>
      <c r="E23" s="288"/>
      <c r="F23" s="289"/>
      <c r="G23" s="290"/>
      <c r="H23" s="290"/>
      <c r="I23" s="290"/>
      <c r="J23" s="291">
        <v>0</v>
      </c>
      <c r="K23" s="292"/>
      <c r="L23" s="292"/>
      <c r="M23" s="290"/>
      <c r="N23" s="168"/>
      <c r="O23" s="290"/>
      <c r="P23" s="168"/>
      <c r="Q23" s="168"/>
      <c r="R23" s="290"/>
      <c r="S23" s="290"/>
      <c r="T23" s="168"/>
      <c r="U23" s="168"/>
      <c r="V23" s="293"/>
      <c r="W23" s="168"/>
      <c r="X23" s="290"/>
      <c r="Y23" s="169"/>
      <c r="Z23" s="294"/>
      <c r="AA23" s="295"/>
      <c r="AB23" s="170"/>
    </row>
    <row r="24" spans="1:28" ht="20.149999999999999" customHeight="1" x14ac:dyDescent="0.3">
      <c r="A24" s="285"/>
      <c r="B24" s="296"/>
      <c r="C24" s="285"/>
      <c r="D24" s="288"/>
      <c r="E24" s="288"/>
      <c r="F24" s="289"/>
      <c r="G24" s="290"/>
      <c r="H24" s="290"/>
      <c r="I24" s="290"/>
      <c r="J24" s="291">
        <v>0</v>
      </c>
      <c r="K24" s="292"/>
      <c r="L24" s="292"/>
      <c r="M24" s="290"/>
      <c r="N24" s="168"/>
      <c r="O24" s="290"/>
      <c r="P24" s="168"/>
      <c r="Q24" s="168"/>
      <c r="R24" s="290"/>
      <c r="S24" s="290"/>
      <c r="T24" s="168"/>
      <c r="U24" s="168"/>
      <c r="V24" s="293"/>
      <c r="W24" s="168"/>
      <c r="X24" s="290"/>
      <c r="Y24" s="169"/>
      <c r="Z24" s="294"/>
      <c r="AA24" s="295"/>
      <c r="AB24" s="170"/>
    </row>
    <row r="25" spans="1:28" ht="20.149999999999999" customHeight="1" x14ac:dyDescent="0.3">
      <c r="A25" s="285"/>
      <c r="B25" s="296"/>
      <c r="C25" s="285"/>
      <c r="D25" s="288"/>
      <c r="E25" s="288"/>
      <c r="F25" s="289"/>
      <c r="G25" s="290"/>
      <c r="H25" s="290"/>
      <c r="I25" s="290"/>
      <c r="J25" s="291">
        <v>0</v>
      </c>
      <c r="K25" s="292"/>
      <c r="L25" s="292"/>
      <c r="M25" s="290"/>
      <c r="N25" s="168"/>
      <c r="O25" s="290"/>
      <c r="P25" s="168"/>
      <c r="Q25" s="168"/>
      <c r="R25" s="290"/>
      <c r="S25" s="290"/>
      <c r="T25" s="168"/>
      <c r="U25" s="168"/>
      <c r="V25" s="293"/>
      <c r="W25" s="168"/>
      <c r="X25" s="290"/>
      <c r="Y25" s="169"/>
      <c r="Z25" s="294"/>
      <c r="AA25" s="295"/>
      <c r="AB25" s="170"/>
    </row>
    <row r="26" spans="1:28" ht="20.149999999999999" customHeight="1" x14ac:dyDescent="0.3">
      <c r="A26" s="285"/>
      <c r="B26" s="296"/>
      <c r="C26" s="285"/>
      <c r="D26" s="288"/>
      <c r="E26" s="288"/>
      <c r="F26" s="289"/>
      <c r="G26" s="290"/>
      <c r="H26" s="290"/>
      <c r="I26" s="290"/>
      <c r="J26" s="291">
        <v>0</v>
      </c>
      <c r="K26" s="292"/>
      <c r="L26" s="292"/>
      <c r="M26" s="290"/>
      <c r="N26" s="168"/>
      <c r="O26" s="290"/>
      <c r="P26" s="168"/>
      <c r="Q26" s="168"/>
      <c r="R26" s="290"/>
      <c r="S26" s="290"/>
      <c r="T26" s="168"/>
      <c r="U26" s="168"/>
      <c r="V26" s="293"/>
      <c r="W26" s="168"/>
      <c r="X26" s="290"/>
      <c r="Y26" s="169"/>
      <c r="Z26" s="294"/>
      <c r="AA26" s="295"/>
      <c r="AB26" s="170"/>
    </row>
    <row r="27" spans="1:28" ht="20.149999999999999" customHeight="1" x14ac:dyDescent="0.3">
      <c r="A27" s="285"/>
      <c r="B27" s="296"/>
      <c r="C27" s="285"/>
      <c r="D27" s="288"/>
      <c r="E27" s="288"/>
      <c r="F27" s="289"/>
      <c r="G27" s="290"/>
      <c r="H27" s="290"/>
      <c r="I27" s="290"/>
      <c r="J27" s="291">
        <v>0</v>
      </c>
      <c r="K27" s="292"/>
      <c r="L27" s="292"/>
      <c r="M27" s="290"/>
      <c r="N27" s="168"/>
      <c r="O27" s="290"/>
      <c r="P27" s="168"/>
      <c r="Q27" s="168"/>
      <c r="R27" s="290"/>
      <c r="S27" s="290"/>
      <c r="T27" s="168"/>
      <c r="U27" s="168"/>
      <c r="V27" s="293"/>
      <c r="W27" s="168"/>
      <c r="X27" s="290"/>
      <c r="Y27" s="169"/>
      <c r="Z27" s="294"/>
      <c r="AA27" s="295"/>
      <c r="AB27" s="170"/>
    </row>
    <row r="28" spans="1:28" ht="20.149999999999999" customHeight="1" x14ac:dyDescent="0.3">
      <c r="A28" s="285"/>
      <c r="B28" s="296"/>
      <c r="C28" s="285"/>
      <c r="D28" s="288"/>
      <c r="E28" s="288"/>
      <c r="F28" s="289"/>
      <c r="G28" s="290"/>
      <c r="H28" s="290"/>
      <c r="I28" s="290"/>
      <c r="J28" s="291">
        <v>0</v>
      </c>
      <c r="K28" s="292"/>
      <c r="L28" s="292"/>
      <c r="M28" s="290"/>
      <c r="N28" s="168"/>
      <c r="O28" s="290"/>
      <c r="P28" s="168"/>
      <c r="Q28" s="168"/>
      <c r="R28" s="290"/>
      <c r="S28" s="290"/>
      <c r="T28" s="168"/>
      <c r="U28" s="168"/>
      <c r="V28" s="293"/>
      <c r="W28" s="168"/>
      <c r="X28" s="290"/>
      <c r="Y28" s="169"/>
      <c r="Z28" s="294"/>
      <c r="AA28" s="295"/>
      <c r="AB28" s="170"/>
    </row>
    <row r="29" spans="1:28" ht="20.149999999999999" customHeight="1" x14ac:dyDescent="0.3">
      <c r="A29" s="285"/>
      <c r="B29" s="296"/>
      <c r="C29" s="285"/>
      <c r="D29" s="288"/>
      <c r="E29" s="288"/>
      <c r="F29" s="289"/>
      <c r="G29" s="290"/>
      <c r="H29" s="290"/>
      <c r="I29" s="290"/>
      <c r="J29" s="291">
        <v>0</v>
      </c>
      <c r="K29" s="292"/>
      <c r="L29" s="292"/>
      <c r="M29" s="290"/>
      <c r="N29" s="168"/>
      <c r="O29" s="290"/>
      <c r="P29" s="168"/>
      <c r="Q29" s="168"/>
      <c r="R29" s="290"/>
      <c r="S29" s="290"/>
      <c r="T29" s="168"/>
      <c r="U29" s="168"/>
      <c r="V29" s="293"/>
      <c r="W29" s="168"/>
      <c r="X29" s="290"/>
      <c r="Y29" s="169"/>
      <c r="Z29" s="294"/>
      <c r="AA29" s="295"/>
      <c r="AB29" s="170"/>
    </row>
    <row r="30" spans="1:28" ht="20.149999999999999" customHeight="1" x14ac:dyDescent="0.3">
      <c r="A30" s="285"/>
      <c r="B30" s="296"/>
      <c r="C30" s="285"/>
      <c r="D30" s="288"/>
      <c r="E30" s="288"/>
      <c r="F30" s="289"/>
      <c r="G30" s="290"/>
      <c r="H30" s="290"/>
      <c r="I30" s="290"/>
      <c r="J30" s="291">
        <v>0</v>
      </c>
      <c r="K30" s="292"/>
      <c r="L30" s="292"/>
      <c r="M30" s="290"/>
      <c r="N30" s="168"/>
      <c r="O30" s="290"/>
      <c r="P30" s="168"/>
      <c r="Q30" s="168"/>
      <c r="R30" s="290"/>
      <c r="S30" s="290"/>
      <c r="T30" s="168"/>
      <c r="U30" s="168"/>
      <c r="V30" s="293"/>
      <c r="W30" s="168"/>
      <c r="X30" s="290"/>
      <c r="Y30" s="169"/>
      <c r="Z30" s="294"/>
      <c r="AA30" s="295"/>
      <c r="AB30" s="170"/>
    </row>
    <row r="31" spans="1:28" ht="20.149999999999999" customHeight="1" x14ac:dyDescent="0.3">
      <c r="A31" s="285"/>
      <c r="B31" s="296"/>
      <c r="C31" s="285"/>
      <c r="D31" s="288"/>
      <c r="E31" s="288"/>
      <c r="F31" s="289"/>
      <c r="G31" s="290"/>
      <c r="H31" s="290"/>
      <c r="I31" s="290"/>
      <c r="J31" s="291">
        <v>0</v>
      </c>
      <c r="K31" s="292"/>
      <c r="L31" s="292"/>
      <c r="M31" s="290"/>
      <c r="N31" s="168"/>
      <c r="O31" s="290"/>
      <c r="P31" s="168"/>
      <c r="Q31" s="168"/>
      <c r="R31" s="290"/>
      <c r="S31" s="290"/>
      <c r="T31" s="168"/>
      <c r="U31" s="168"/>
      <c r="V31" s="293"/>
      <c r="W31" s="168"/>
      <c r="X31" s="290"/>
      <c r="Y31" s="169"/>
      <c r="Z31" s="294"/>
      <c r="AA31" s="295"/>
      <c r="AB31" s="170"/>
    </row>
    <row r="32" spans="1:28" ht="20.149999999999999" customHeight="1" x14ac:dyDescent="0.3">
      <c r="A32" s="285"/>
      <c r="B32" s="296"/>
      <c r="C32" s="285"/>
      <c r="D32" s="288"/>
      <c r="E32" s="288"/>
      <c r="F32" s="289"/>
      <c r="G32" s="290">
        <v>0</v>
      </c>
      <c r="H32" s="290">
        <v>0</v>
      </c>
      <c r="I32" s="290">
        <v>0</v>
      </c>
      <c r="J32" s="291">
        <v>0</v>
      </c>
      <c r="K32" s="292">
        <v>0</v>
      </c>
      <c r="L32" s="292">
        <v>0</v>
      </c>
      <c r="M32" s="290">
        <v>0</v>
      </c>
      <c r="N32" s="168"/>
      <c r="O32" s="290">
        <v>0</v>
      </c>
      <c r="P32" s="168"/>
      <c r="Q32" s="168"/>
      <c r="R32" s="290">
        <v>0</v>
      </c>
      <c r="S32" s="290">
        <v>0</v>
      </c>
      <c r="T32" s="168"/>
      <c r="U32" s="168"/>
      <c r="V32" s="293">
        <v>0</v>
      </c>
      <c r="W32" s="168"/>
      <c r="X32" s="290">
        <v>0</v>
      </c>
      <c r="Y32" s="169"/>
      <c r="Z32" s="298"/>
      <c r="AA32" s="295"/>
      <c r="AB32" s="170"/>
    </row>
    <row r="33" spans="1:28" ht="20.149999999999999" customHeight="1" x14ac:dyDescent="0.3">
      <c r="A33" s="173"/>
      <c r="B33" s="299"/>
      <c r="C33" s="299"/>
      <c r="D33" s="299"/>
      <c r="E33" s="299"/>
      <c r="F33" s="299"/>
      <c r="G33" s="59">
        <f>SUM(G7:G32)</f>
        <v>0</v>
      </c>
      <c r="H33" s="59">
        <f>SUM(H7:H32)</f>
        <v>0</v>
      </c>
      <c r="I33" s="59">
        <f>SUM(I7:I32)</f>
        <v>0</v>
      </c>
      <c r="J33" s="300"/>
      <c r="K33" s="300"/>
      <c r="L33" s="300"/>
      <c r="M33" s="301"/>
      <c r="N33" s="59">
        <f>SUM(N7:N32)</f>
        <v>0</v>
      </c>
      <c r="O33" s="301"/>
      <c r="P33" s="59">
        <f t="shared" ref="P33:U33" si="7">SUM(P7:P32)</f>
        <v>0</v>
      </c>
      <c r="Q33" s="59">
        <f t="shared" si="7"/>
        <v>0</v>
      </c>
      <c r="R33" s="59">
        <f t="shared" si="7"/>
        <v>0</v>
      </c>
      <c r="S33" s="59">
        <f t="shared" si="7"/>
        <v>0</v>
      </c>
      <c r="T33" s="59">
        <f t="shared" si="7"/>
        <v>0</v>
      </c>
      <c r="U33" s="59">
        <f t="shared" si="7"/>
        <v>0</v>
      </c>
      <c r="V33" s="302">
        <v>0</v>
      </c>
      <c r="W33" s="59">
        <f>SUM(W7:W32)</f>
        <v>0</v>
      </c>
      <c r="X33" s="303">
        <v>0</v>
      </c>
      <c r="Y33" s="304"/>
      <c r="Z33" s="304"/>
      <c r="AA33" s="305"/>
      <c r="AB33" s="174">
        <f>SUM(AB7:AB32)</f>
        <v>0</v>
      </c>
    </row>
    <row r="34" spans="1:28" x14ac:dyDescent="0.3">
      <c r="C34" s="175" t="s">
        <v>228</v>
      </c>
      <c r="D34" s="176"/>
      <c r="E34" s="176"/>
      <c r="F34" s="176"/>
      <c r="G34" s="177">
        <f>SUMPRODUCT(G7:G32,$V$7:$V$32)</f>
        <v>0</v>
      </c>
      <c r="H34" s="177">
        <f>SUMPRODUCT(H7:H32,$V$7:$V$32)</f>
        <v>0</v>
      </c>
      <c r="I34" s="177">
        <f>SUMPRODUCT(I7:I32,$V$7:$V$32)</f>
        <v>0</v>
      </c>
      <c r="J34" s="176"/>
      <c r="K34" s="176"/>
      <c r="L34" s="176"/>
      <c r="M34" s="176"/>
      <c r="N34" s="177">
        <f>SUMPRODUCT(N7:N32,$V$7:$V$32)</f>
        <v>0</v>
      </c>
      <c r="O34" s="176"/>
      <c r="P34" s="177">
        <f t="shared" ref="P34:U34" si="8">SUMPRODUCT(P7:P32,$V$7:$V$32)</f>
        <v>0</v>
      </c>
      <c r="Q34" s="177">
        <f t="shared" si="8"/>
        <v>0</v>
      </c>
      <c r="R34" s="177">
        <f t="shared" si="8"/>
        <v>0</v>
      </c>
      <c r="S34" s="177">
        <f t="shared" si="8"/>
        <v>0</v>
      </c>
      <c r="T34" s="177">
        <f t="shared" si="8"/>
        <v>0</v>
      </c>
      <c r="U34" s="177">
        <f t="shared" si="8"/>
        <v>0</v>
      </c>
      <c r="V34" s="176"/>
      <c r="W34" s="176"/>
      <c r="X34" s="178"/>
    </row>
    <row r="37" spans="1:28" x14ac:dyDescent="0.3">
      <c r="H37" s="313"/>
      <c r="I37" s="311" t="e">
        <f>SUM((I9+K9)*(V9/100)+(I10+K10)*(V10/100))+((I11+K11)*V11/100)+((I12+K12)*(V12/100))+((I13+K13)*V13/100)+((I14+K14)*(V14/100))+((I15+K15)*V15/100)+((I16+K16)*(V16/100))+((I32+K32)*V32/100)+((I33+K33)*(V33/100))+((#REF!+#REF!)*#REF!/100)</f>
        <v>#REF!</v>
      </c>
      <c r="J37" s="312"/>
      <c r="K37" s="312"/>
      <c r="L37" s="312"/>
      <c r="M37" s="312"/>
      <c r="N37" s="311"/>
      <c r="O37" s="179"/>
      <c r="V37" s="180"/>
    </row>
  </sheetData>
  <sheetProtection algorithmName="SHA-512" hashValue="Q3LEdxexlOpCH7gSS6umEnzSCys02QHHu/e5OjtPO/YCMAUMq5vIStNZs4KGIXbw2/UmKwP5iV75syAzgObB9g==" saltValue="uy0gJtz6zTeu2nt8ffJx1g==" spinCount="100000" sheet="1" objects="1" scenarios="1"/>
  <mergeCells count="31">
    <mergeCell ref="J1:K1"/>
    <mergeCell ref="AA5:AA6"/>
    <mergeCell ref="AB5:AB6"/>
    <mergeCell ref="U5:U6"/>
    <mergeCell ref="V5:V6"/>
    <mergeCell ref="W5:W6"/>
    <mergeCell ref="X5:X6"/>
    <mergeCell ref="Y5:Y6"/>
    <mergeCell ref="Z5:Z6"/>
    <mergeCell ref="R5:R6"/>
    <mergeCell ref="S5:S6"/>
    <mergeCell ref="T5:T6"/>
    <mergeCell ref="M5:M6"/>
    <mergeCell ref="N5:N6"/>
    <mergeCell ref="O5:O6"/>
    <mergeCell ref="P5:P6"/>
    <mergeCell ref="Q5:Q6"/>
    <mergeCell ref="J5:J6"/>
    <mergeCell ref="K5:K6"/>
    <mergeCell ref="L5:L6"/>
    <mergeCell ref="A5:A6"/>
    <mergeCell ref="B5:B6"/>
    <mergeCell ref="C5:C6"/>
    <mergeCell ref="D5:E5"/>
    <mergeCell ref="F5:F6"/>
    <mergeCell ref="C1:I1"/>
    <mergeCell ref="B3:G3"/>
    <mergeCell ref="B4:G4"/>
    <mergeCell ref="H5:H6"/>
    <mergeCell ref="G5:G6"/>
    <mergeCell ref="I5:I6"/>
  </mergeCells>
  <phoneticPr fontId="30" type="noConversion"/>
  <dataValidations xWindow="57302" yWindow="34502" count="1">
    <dataValidation type="list" allowBlank="1" showErrorMessage="1" sqref="Y7:Y32">
      <formula1>$AG$6:$AG$9</formula1>
      <formula2>0</formula2>
    </dataValidation>
  </dataValidations>
  <pageMargins left="0.7" right="0.7" top="0.75" bottom="0.75" header="0.51180555555555551" footer="0.51180555555555551"/>
  <pageSetup paperSize="9" firstPageNumber="0" orientation="portrait" horizontalDpi="300" verticalDpi="300"/>
  <headerFooter alignWithMargins="0"/>
  <drawing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26"/>
  </sheetPr>
  <dimension ref="A1:AG37"/>
  <sheetViews>
    <sheetView topLeftCell="A5" zoomScale="85" zoomScaleNormal="85" workbookViewId="0">
      <selection activeCell="A9" sqref="A9"/>
    </sheetView>
  </sheetViews>
  <sheetFormatPr baseColWidth="10" defaultColWidth="11.453125" defaultRowHeight="12" x14ac:dyDescent="0.3"/>
  <cols>
    <col min="1" max="1" width="11.453125" style="171"/>
    <col min="2" max="2" width="67" style="171" customWidth="1"/>
    <col min="3" max="3" width="44.1796875" style="171" customWidth="1"/>
    <col min="4" max="5" width="7.81640625" style="171" customWidth="1"/>
    <col min="6" max="6" width="6.81640625" style="171" customWidth="1"/>
    <col min="7" max="7" width="14.26953125" style="171" customWidth="1"/>
    <col min="8" max="8" width="9.7265625" style="171" customWidth="1"/>
    <col min="9" max="9" width="17.81640625" style="171" customWidth="1"/>
    <col min="10" max="10" width="12.81640625" style="171" customWidth="1"/>
    <col min="11" max="11" width="12.1796875" style="171" customWidth="1"/>
    <col min="12" max="14" width="11.453125" style="171"/>
    <col min="15" max="15" width="15.81640625" style="171" customWidth="1"/>
    <col min="16" max="16" width="8.1796875" style="171" customWidth="1"/>
    <col min="17" max="17" width="11" style="171" bestFit="1" customWidth="1"/>
    <col min="18" max="18" width="11.453125" style="171"/>
    <col min="19" max="19" width="16" style="171" customWidth="1"/>
    <col min="20" max="20" width="12.54296875" style="171" customWidth="1"/>
    <col min="21" max="21" width="11.81640625" style="171" customWidth="1"/>
    <col min="22" max="22" width="11.7265625" style="171" customWidth="1"/>
    <col min="23" max="23" width="10.81640625" style="171" customWidth="1"/>
    <col min="24" max="24" width="17.26953125" style="171" customWidth="1"/>
    <col min="25" max="25" width="15.7265625" style="171" customWidth="1"/>
    <col min="26" max="26" width="11.453125" style="171"/>
    <col min="27" max="27" width="111.7265625" style="181" customWidth="1"/>
    <col min="28" max="28" width="15.81640625" style="171" customWidth="1"/>
    <col min="29" max="16384" width="11.453125" style="171"/>
  </cols>
  <sheetData>
    <row r="1" spans="1:33" ht="15" customHeight="1" x14ac:dyDescent="0.3">
      <c r="A1" s="195"/>
      <c r="B1" s="195"/>
      <c r="C1" s="433" t="s">
        <v>8</v>
      </c>
      <c r="D1" s="433"/>
      <c r="E1" s="433"/>
      <c r="F1" s="433"/>
      <c r="G1" s="433"/>
      <c r="H1" s="433"/>
      <c r="I1" s="433"/>
      <c r="J1" s="438" t="str">
        <f>RESUMEN!D2</f>
        <v/>
      </c>
      <c r="K1" s="438"/>
      <c r="L1" s="58"/>
      <c r="M1" s="58"/>
      <c r="N1" s="58"/>
      <c r="O1" s="58"/>
      <c r="P1" s="306"/>
      <c r="Q1" s="306"/>
      <c r="R1" s="307"/>
      <c r="S1" s="307"/>
      <c r="T1" s="307"/>
      <c r="U1" s="307"/>
      <c r="V1" s="307"/>
      <c r="W1" s="307"/>
      <c r="X1" s="307"/>
      <c r="Y1" s="306"/>
      <c r="Z1" s="306"/>
      <c r="AA1" s="308"/>
      <c r="AB1" s="306"/>
    </row>
    <row r="2" spans="1:33" x14ac:dyDescent="0.3">
      <c r="A2" s="195"/>
      <c r="B2" s="195"/>
      <c r="C2" s="229"/>
      <c r="D2" s="229"/>
      <c r="E2" s="229"/>
      <c r="F2" s="229"/>
      <c r="G2" s="229"/>
      <c r="H2" s="229"/>
      <c r="I2" s="229"/>
      <c r="J2" s="196"/>
      <c r="K2" s="58"/>
      <c r="L2" s="58"/>
      <c r="M2" s="58"/>
      <c r="N2" s="58"/>
      <c r="O2" s="58"/>
      <c r="P2" s="306"/>
      <c r="Q2" s="306"/>
      <c r="R2" s="307"/>
      <c r="S2" s="307"/>
      <c r="T2" s="307"/>
      <c r="U2" s="307"/>
      <c r="V2" s="307"/>
      <c r="W2" s="307"/>
      <c r="X2" s="307"/>
      <c r="Y2" s="306"/>
      <c r="Z2" s="306"/>
      <c r="AA2" s="308"/>
      <c r="AB2" s="306"/>
    </row>
    <row r="3" spans="1:33" ht="15" customHeight="1" x14ac:dyDescent="0.3">
      <c r="A3" s="309"/>
      <c r="B3" s="434" t="s">
        <v>60</v>
      </c>
      <c r="C3" s="434"/>
      <c r="D3" s="434"/>
      <c r="E3" s="434"/>
      <c r="F3" s="434"/>
      <c r="G3" s="434"/>
      <c r="H3" s="197" t="str">
        <f>RESUMEN!D4</f>
        <v/>
      </c>
      <c r="I3" s="58"/>
      <c r="J3" s="58"/>
      <c r="K3" s="58"/>
      <c r="L3" s="58"/>
      <c r="M3" s="58"/>
      <c r="N3" s="58"/>
      <c r="O3" s="58"/>
      <c r="P3" s="306"/>
      <c r="Q3" s="306"/>
      <c r="R3" s="58"/>
      <c r="S3" s="306"/>
      <c r="T3" s="307"/>
      <c r="U3" s="307"/>
      <c r="V3" s="307"/>
      <c r="W3" s="307"/>
      <c r="X3" s="307"/>
      <c r="Y3" s="307"/>
      <c r="Z3" s="307"/>
      <c r="AA3" s="308"/>
      <c r="AB3" s="307"/>
    </row>
    <row r="4" spans="1:33" ht="22.5" customHeight="1" x14ac:dyDescent="0.3">
      <c r="A4" s="195"/>
      <c r="B4" s="434" t="s">
        <v>61</v>
      </c>
      <c r="C4" s="434"/>
      <c r="D4" s="434"/>
      <c r="E4" s="434"/>
      <c r="F4" s="434"/>
      <c r="G4" s="434"/>
      <c r="H4" s="197" t="str">
        <f>RESUMEN!D5</f>
        <v/>
      </c>
      <c r="I4" s="58"/>
      <c r="J4" s="58"/>
      <c r="K4" s="58"/>
      <c r="L4" s="58"/>
      <c r="M4" s="58"/>
      <c r="N4" s="58"/>
      <c r="O4" s="58"/>
      <c r="P4" s="306"/>
      <c r="Q4" s="306"/>
      <c r="R4" s="58"/>
      <c r="S4" s="306"/>
      <c r="T4" s="307"/>
      <c r="U4" s="307"/>
      <c r="V4" s="307"/>
      <c r="W4" s="307"/>
      <c r="X4" s="307"/>
      <c r="Y4" s="307"/>
      <c r="Z4" s="307"/>
      <c r="AA4" s="308"/>
      <c r="AB4" s="307"/>
    </row>
    <row r="5" spans="1:33" ht="67.5" customHeight="1" x14ac:dyDescent="0.3">
      <c r="A5" s="436" t="s">
        <v>41</v>
      </c>
      <c r="B5" s="435" t="s">
        <v>98</v>
      </c>
      <c r="C5" s="435" t="s">
        <v>99</v>
      </c>
      <c r="D5" s="435" t="s">
        <v>65</v>
      </c>
      <c r="E5" s="435"/>
      <c r="F5" s="437" t="s">
        <v>13</v>
      </c>
      <c r="G5" s="435" t="s">
        <v>100</v>
      </c>
      <c r="H5" s="435" t="s">
        <v>117</v>
      </c>
      <c r="I5" s="435" t="s">
        <v>102</v>
      </c>
      <c r="J5" s="435" t="s">
        <v>103</v>
      </c>
      <c r="K5" s="435" t="s">
        <v>104</v>
      </c>
      <c r="L5" s="435" t="s">
        <v>105</v>
      </c>
      <c r="M5" s="435" t="s">
        <v>106</v>
      </c>
      <c r="N5" s="435" t="s">
        <v>107</v>
      </c>
      <c r="O5" s="435" t="s">
        <v>108</v>
      </c>
      <c r="P5" s="435" t="s">
        <v>109</v>
      </c>
      <c r="Q5" s="435" t="s">
        <v>110</v>
      </c>
      <c r="R5" s="435" t="s">
        <v>84</v>
      </c>
      <c r="S5" s="435" t="s">
        <v>85</v>
      </c>
      <c r="T5" s="435" t="s">
        <v>111</v>
      </c>
      <c r="U5" s="435" t="s">
        <v>112</v>
      </c>
      <c r="V5" s="435" t="s">
        <v>113</v>
      </c>
      <c r="W5" s="435" t="s">
        <v>114</v>
      </c>
      <c r="X5" s="435" t="s">
        <v>91</v>
      </c>
      <c r="Y5" s="435" t="s">
        <v>92</v>
      </c>
      <c r="Z5" s="435" t="s">
        <v>93</v>
      </c>
      <c r="AA5" s="435" t="s">
        <v>94</v>
      </c>
      <c r="AB5" s="435" t="s">
        <v>45</v>
      </c>
    </row>
    <row r="6" spans="1:33" x14ac:dyDescent="0.3">
      <c r="A6" s="436"/>
      <c r="B6" s="435"/>
      <c r="C6" s="435"/>
      <c r="D6" s="310" t="s">
        <v>115</v>
      </c>
      <c r="E6" s="310" t="s">
        <v>116</v>
      </c>
      <c r="F6" s="437"/>
      <c r="G6" s="435"/>
      <c r="H6" s="435"/>
      <c r="I6" s="435"/>
      <c r="J6" s="435"/>
      <c r="K6" s="435"/>
      <c r="L6" s="435"/>
      <c r="M6" s="435"/>
      <c r="N6" s="435"/>
      <c r="O6" s="435"/>
      <c r="P6" s="435"/>
      <c r="Q6" s="435"/>
      <c r="R6" s="435"/>
      <c r="S6" s="435"/>
      <c r="T6" s="435"/>
      <c r="U6" s="435"/>
      <c r="V6" s="435"/>
      <c r="W6" s="435"/>
      <c r="X6" s="435"/>
      <c r="Y6" s="435"/>
      <c r="Z6" s="435"/>
      <c r="AA6" s="435"/>
      <c r="AB6" s="435"/>
      <c r="AG6" s="172" t="s">
        <v>95</v>
      </c>
    </row>
    <row r="7" spans="1:33" ht="20.149999999999999" customHeight="1" x14ac:dyDescent="0.3">
      <c r="A7" s="285" t="str">
        <f>IF(RESUMEN!H9="","",RESUMEN!H9)</f>
        <v/>
      </c>
      <c r="B7" s="286" t="str">
        <f>IF(RESUMEN!I9="","",RESUMEN!I9)</f>
        <v/>
      </c>
      <c r="C7" s="287" t="str">
        <f>IF(RESUMEN!J9="","",RESUMEN!J9)</f>
        <v/>
      </c>
      <c r="D7" s="288"/>
      <c r="E7" s="288"/>
      <c r="F7" s="289"/>
      <c r="G7" s="290">
        <v>0</v>
      </c>
      <c r="H7" s="290">
        <v>0</v>
      </c>
      <c r="I7" s="290">
        <v>0</v>
      </c>
      <c r="J7" s="291">
        <v>0</v>
      </c>
      <c r="K7" s="292">
        <v>0</v>
      </c>
      <c r="L7" s="292">
        <v>0</v>
      </c>
      <c r="M7" s="290">
        <v>0</v>
      </c>
      <c r="N7" s="168">
        <f>SUM(M7*K7)</f>
        <v>0</v>
      </c>
      <c r="O7" s="290">
        <v>0</v>
      </c>
      <c r="P7" s="168">
        <f>SUM(O7*L7)</f>
        <v>0</v>
      </c>
      <c r="Q7" s="168">
        <f>SUM(N7+P7)</f>
        <v>0</v>
      </c>
      <c r="R7" s="290">
        <v>0</v>
      </c>
      <c r="S7" s="290">
        <v>0</v>
      </c>
      <c r="T7" s="168">
        <f>SUM(G7+Q7-R7-S7)</f>
        <v>0</v>
      </c>
      <c r="U7" s="168">
        <f t="shared" ref="U7:U16" si="0">SUM(G7-I7+Q7-R7-S7)</f>
        <v>0</v>
      </c>
      <c r="V7" s="293">
        <v>1</v>
      </c>
      <c r="W7" s="168">
        <f>SUM(U7*V7)</f>
        <v>0</v>
      </c>
      <c r="X7" s="290">
        <v>0</v>
      </c>
      <c r="Y7" s="169"/>
      <c r="Z7" s="294"/>
      <c r="AA7" s="295"/>
      <c r="AB7" s="170">
        <f>SUM(T7-U7)*V7</f>
        <v>0</v>
      </c>
      <c r="AG7" s="172" t="s">
        <v>96</v>
      </c>
    </row>
    <row r="8" spans="1:33" ht="20.149999999999999" customHeight="1" x14ac:dyDescent="0.3">
      <c r="A8" s="285" t="str">
        <f>IF(RESUMEN!H10="","",RESUMEN!H10)</f>
        <v/>
      </c>
      <c r="B8" s="296" t="str">
        <f>IF(RESUMEN!I10="","",RESUMEN!I10)</f>
        <v/>
      </c>
      <c r="C8" s="285" t="str">
        <f>IF(RESUMEN!J10="","",RESUMEN!J10)</f>
        <v/>
      </c>
      <c r="D8" s="288"/>
      <c r="E8" s="288"/>
      <c r="F8" s="289"/>
      <c r="G8" s="290">
        <v>0</v>
      </c>
      <c r="H8" s="290">
        <v>0</v>
      </c>
      <c r="I8" s="290">
        <v>0</v>
      </c>
      <c r="J8" s="291">
        <v>0</v>
      </c>
      <c r="K8" s="292">
        <v>0</v>
      </c>
      <c r="L8" s="292">
        <v>0</v>
      </c>
      <c r="M8" s="290">
        <v>0</v>
      </c>
      <c r="N8" s="168">
        <f t="shared" ref="N8:N16" si="1">SUM(M8*K8)</f>
        <v>0</v>
      </c>
      <c r="O8" s="290">
        <v>0</v>
      </c>
      <c r="P8" s="168">
        <f t="shared" ref="P8:P16" si="2">SUM(O8*L8)</f>
        <v>0</v>
      </c>
      <c r="Q8" s="168">
        <f t="shared" ref="Q8:Q16" si="3">SUM(N8+P8)</f>
        <v>0</v>
      </c>
      <c r="R8" s="290">
        <v>0</v>
      </c>
      <c r="S8" s="290">
        <v>0</v>
      </c>
      <c r="T8" s="168">
        <f>SUM(G8+Q8-R8-S8)</f>
        <v>0</v>
      </c>
      <c r="U8" s="168">
        <f t="shared" si="0"/>
        <v>0</v>
      </c>
      <c r="V8" s="293">
        <v>1</v>
      </c>
      <c r="W8" s="168">
        <f t="shared" ref="W8:W16" si="4">SUM(U8*V8)</f>
        <v>0</v>
      </c>
      <c r="X8" s="290">
        <v>0</v>
      </c>
      <c r="Y8" s="169"/>
      <c r="Z8" s="294"/>
      <c r="AA8" s="295"/>
      <c r="AB8" s="170">
        <f t="shared" ref="AB8:AB16" si="5">SUM(T8-U8)*V8</f>
        <v>0</v>
      </c>
      <c r="AG8" s="172" t="s">
        <v>97</v>
      </c>
    </row>
    <row r="9" spans="1:33" ht="20.149999999999999" customHeight="1" x14ac:dyDescent="0.3">
      <c r="A9" s="285"/>
      <c r="B9" s="296" t="str">
        <f>IF(RESUMEN!I11="","",RESUMEN!I11)</f>
        <v/>
      </c>
      <c r="C9" s="285" t="str">
        <f>IF(RESUMEN!J11="","",RESUMEN!J11)</f>
        <v/>
      </c>
      <c r="D9" s="288"/>
      <c r="E9" s="288"/>
      <c r="F9" s="289"/>
      <c r="G9" s="290">
        <v>0</v>
      </c>
      <c r="H9" s="290">
        <v>0</v>
      </c>
      <c r="I9" s="290">
        <v>0</v>
      </c>
      <c r="J9" s="291">
        <v>0</v>
      </c>
      <c r="K9" s="292">
        <v>0</v>
      </c>
      <c r="L9" s="292">
        <v>0</v>
      </c>
      <c r="M9" s="290">
        <v>0</v>
      </c>
      <c r="N9" s="168">
        <f t="shared" si="1"/>
        <v>0</v>
      </c>
      <c r="O9" s="290">
        <v>0</v>
      </c>
      <c r="P9" s="168">
        <f t="shared" si="2"/>
        <v>0</v>
      </c>
      <c r="Q9" s="168">
        <f t="shared" si="3"/>
        <v>0</v>
      </c>
      <c r="R9" s="290">
        <v>0</v>
      </c>
      <c r="S9" s="290">
        <v>0</v>
      </c>
      <c r="T9" s="168">
        <f t="shared" ref="T9:T16" si="6">SUM(G9+Q9-R9-S9)</f>
        <v>0</v>
      </c>
      <c r="U9" s="168">
        <f t="shared" si="0"/>
        <v>0</v>
      </c>
      <c r="V9" s="293">
        <v>0</v>
      </c>
      <c r="W9" s="168">
        <f t="shared" si="4"/>
        <v>0</v>
      </c>
      <c r="X9" s="290">
        <v>0</v>
      </c>
      <c r="Y9" s="169"/>
      <c r="Z9" s="294"/>
      <c r="AA9" s="295"/>
      <c r="AB9" s="170">
        <f t="shared" si="5"/>
        <v>0</v>
      </c>
    </row>
    <row r="10" spans="1:33" ht="20.149999999999999" customHeight="1" x14ac:dyDescent="0.3">
      <c r="A10" s="285" t="str">
        <f>IF(RESUMEN!H12="","",RESUMEN!H12)</f>
        <v/>
      </c>
      <c r="B10" s="296" t="str">
        <f>IF(RESUMEN!I12="","",RESUMEN!I12)</f>
        <v/>
      </c>
      <c r="C10" s="297" t="str">
        <f>IF(RESUMEN!J12="","",RESUMEN!J12)</f>
        <v/>
      </c>
      <c r="D10" s="288"/>
      <c r="E10" s="288"/>
      <c r="F10" s="289"/>
      <c r="G10" s="290">
        <v>0</v>
      </c>
      <c r="H10" s="290">
        <v>0</v>
      </c>
      <c r="I10" s="290">
        <v>0</v>
      </c>
      <c r="J10" s="291">
        <v>0</v>
      </c>
      <c r="K10" s="292">
        <v>0</v>
      </c>
      <c r="L10" s="292">
        <v>0</v>
      </c>
      <c r="M10" s="290">
        <v>0</v>
      </c>
      <c r="N10" s="168">
        <f t="shared" si="1"/>
        <v>0</v>
      </c>
      <c r="O10" s="290">
        <v>0</v>
      </c>
      <c r="P10" s="168">
        <f t="shared" si="2"/>
        <v>0</v>
      </c>
      <c r="Q10" s="168">
        <f t="shared" si="3"/>
        <v>0</v>
      </c>
      <c r="R10" s="290">
        <v>0</v>
      </c>
      <c r="S10" s="290">
        <v>0</v>
      </c>
      <c r="T10" s="168">
        <f t="shared" si="6"/>
        <v>0</v>
      </c>
      <c r="U10" s="168">
        <f t="shared" si="0"/>
        <v>0</v>
      </c>
      <c r="V10" s="293">
        <v>0</v>
      </c>
      <c r="W10" s="168">
        <f t="shared" si="4"/>
        <v>0</v>
      </c>
      <c r="X10" s="290">
        <v>0</v>
      </c>
      <c r="Y10" s="169"/>
      <c r="Z10" s="294"/>
      <c r="AA10" s="295"/>
      <c r="AB10" s="170">
        <f t="shared" si="5"/>
        <v>0</v>
      </c>
    </row>
    <row r="11" spans="1:33" ht="20.149999999999999" customHeight="1" x14ac:dyDescent="0.3">
      <c r="A11" s="285" t="str">
        <f>IF(RESUMEN!H13="","",RESUMEN!H13)</f>
        <v/>
      </c>
      <c r="B11" s="296" t="str">
        <f>IF(RESUMEN!I13="","",RESUMEN!I13)</f>
        <v/>
      </c>
      <c r="C11" s="285" t="str">
        <f>IF(RESUMEN!J13="","",RESUMEN!J13)</f>
        <v/>
      </c>
      <c r="D11" s="288"/>
      <c r="E11" s="288"/>
      <c r="F11" s="289"/>
      <c r="G11" s="290">
        <v>0</v>
      </c>
      <c r="H11" s="290">
        <v>0</v>
      </c>
      <c r="I11" s="290">
        <v>0</v>
      </c>
      <c r="J11" s="291">
        <v>0</v>
      </c>
      <c r="K11" s="292">
        <v>0</v>
      </c>
      <c r="L11" s="292">
        <v>0</v>
      </c>
      <c r="M11" s="290">
        <v>0</v>
      </c>
      <c r="N11" s="168">
        <f t="shared" si="1"/>
        <v>0</v>
      </c>
      <c r="O11" s="290">
        <v>0</v>
      </c>
      <c r="P11" s="168">
        <f t="shared" si="2"/>
        <v>0</v>
      </c>
      <c r="Q11" s="168">
        <f t="shared" si="3"/>
        <v>0</v>
      </c>
      <c r="R11" s="290">
        <v>0</v>
      </c>
      <c r="S11" s="290">
        <v>0</v>
      </c>
      <c r="T11" s="168">
        <f t="shared" si="6"/>
        <v>0</v>
      </c>
      <c r="U11" s="168">
        <f t="shared" si="0"/>
        <v>0</v>
      </c>
      <c r="V11" s="293">
        <v>0</v>
      </c>
      <c r="W11" s="168">
        <f t="shared" si="4"/>
        <v>0</v>
      </c>
      <c r="X11" s="290">
        <v>0</v>
      </c>
      <c r="Y11" s="169"/>
      <c r="Z11" s="298"/>
      <c r="AA11" s="295"/>
      <c r="AB11" s="170">
        <f t="shared" si="5"/>
        <v>0</v>
      </c>
    </row>
    <row r="12" spans="1:33" ht="20.149999999999999" customHeight="1" x14ac:dyDescent="0.3">
      <c r="A12" s="285" t="str">
        <f>IF(RESUMEN!H14="","",RESUMEN!H14)</f>
        <v/>
      </c>
      <c r="B12" s="296" t="str">
        <f>IF(RESUMEN!I14="","",RESUMEN!I14)</f>
        <v/>
      </c>
      <c r="C12" s="285" t="str">
        <f>IF(RESUMEN!J14="","",RESUMEN!J14)</f>
        <v/>
      </c>
      <c r="D12" s="288"/>
      <c r="E12" s="288"/>
      <c r="F12" s="289"/>
      <c r="G12" s="290">
        <v>0</v>
      </c>
      <c r="H12" s="290">
        <v>0</v>
      </c>
      <c r="I12" s="290">
        <v>0</v>
      </c>
      <c r="J12" s="291">
        <v>0</v>
      </c>
      <c r="K12" s="292">
        <v>0</v>
      </c>
      <c r="L12" s="292">
        <v>0</v>
      </c>
      <c r="M12" s="290">
        <v>0</v>
      </c>
      <c r="N12" s="168">
        <f t="shared" si="1"/>
        <v>0</v>
      </c>
      <c r="O12" s="290">
        <v>0</v>
      </c>
      <c r="P12" s="168">
        <f t="shared" si="2"/>
        <v>0</v>
      </c>
      <c r="Q12" s="168">
        <f t="shared" si="3"/>
        <v>0</v>
      </c>
      <c r="R12" s="290">
        <v>0</v>
      </c>
      <c r="S12" s="290">
        <v>0</v>
      </c>
      <c r="T12" s="168">
        <f t="shared" si="6"/>
        <v>0</v>
      </c>
      <c r="U12" s="168">
        <f t="shared" si="0"/>
        <v>0</v>
      </c>
      <c r="V12" s="293">
        <v>0</v>
      </c>
      <c r="W12" s="168">
        <f t="shared" si="4"/>
        <v>0</v>
      </c>
      <c r="X12" s="290">
        <v>0</v>
      </c>
      <c r="Y12" s="169"/>
      <c r="Z12" s="294"/>
      <c r="AA12" s="295"/>
      <c r="AB12" s="170">
        <f t="shared" si="5"/>
        <v>0</v>
      </c>
    </row>
    <row r="13" spans="1:33" ht="20.149999999999999" customHeight="1" x14ac:dyDescent="0.3">
      <c r="A13" s="285" t="str">
        <f>IF(RESUMEN!H15="","",RESUMEN!H15)</f>
        <v/>
      </c>
      <c r="B13" s="296" t="str">
        <f>IF(RESUMEN!I15="","",RESUMEN!I15)</f>
        <v/>
      </c>
      <c r="C13" s="285" t="str">
        <f>IF(RESUMEN!J15="","",RESUMEN!J15)</f>
        <v/>
      </c>
      <c r="D13" s="288"/>
      <c r="E13" s="288"/>
      <c r="F13" s="289"/>
      <c r="G13" s="290">
        <v>0</v>
      </c>
      <c r="H13" s="290">
        <v>0</v>
      </c>
      <c r="I13" s="290">
        <v>0</v>
      </c>
      <c r="J13" s="291">
        <v>0</v>
      </c>
      <c r="K13" s="292">
        <v>0</v>
      </c>
      <c r="L13" s="292">
        <v>0</v>
      </c>
      <c r="M13" s="290">
        <v>0</v>
      </c>
      <c r="N13" s="168">
        <f t="shared" si="1"/>
        <v>0</v>
      </c>
      <c r="O13" s="290">
        <v>0</v>
      </c>
      <c r="P13" s="168">
        <f t="shared" si="2"/>
        <v>0</v>
      </c>
      <c r="Q13" s="168">
        <f t="shared" si="3"/>
        <v>0</v>
      </c>
      <c r="R13" s="290">
        <v>0</v>
      </c>
      <c r="S13" s="290">
        <v>0</v>
      </c>
      <c r="T13" s="168">
        <f t="shared" si="6"/>
        <v>0</v>
      </c>
      <c r="U13" s="168">
        <f t="shared" si="0"/>
        <v>0</v>
      </c>
      <c r="V13" s="293">
        <v>0</v>
      </c>
      <c r="W13" s="168">
        <f t="shared" si="4"/>
        <v>0</v>
      </c>
      <c r="X13" s="290">
        <v>0</v>
      </c>
      <c r="Y13" s="169"/>
      <c r="Z13" s="294"/>
      <c r="AA13" s="295"/>
      <c r="AB13" s="170">
        <f t="shared" si="5"/>
        <v>0</v>
      </c>
    </row>
    <row r="14" spans="1:33" ht="20.149999999999999" customHeight="1" x14ac:dyDescent="0.3">
      <c r="A14" s="285" t="str">
        <f>IF(RESUMEN!H16="","",RESUMEN!H16)</f>
        <v/>
      </c>
      <c r="B14" s="296" t="str">
        <f>IF(RESUMEN!I16="","",RESUMEN!I16)</f>
        <v/>
      </c>
      <c r="C14" s="285" t="str">
        <f>IF(RESUMEN!J16="","",RESUMEN!J16)</f>
        <v/>
      </c>
      <c r="D14" s="288"/>
      <c r="E14" s="288"/>
      <c r="F14" s="289"/>
      <c r="G14" s="290">
        <v>0</v>
      </c>
      <c r="H14" s="290">
        <v>0</v>
      </c>
      <c r="I14" s="290">
        <v>0</v>
      </c>
      <c r="J14" s="291">
        <v>0</v>
      </c>
      <c r="K14" s="292">
        <v>0</v>
      </c>
      <c r="L14" s="292">
        <v>0</v>
      </c>
      <c r="M14" s="290">
        <v>0</v>
      </c>
      <c r="N14" s="168">
        <f t="shared" si="1"/>
        <v>0</v>
      </c>
      <c r="O14" s="290">
        <v>0</v>
      </c>
      <c r="P14" s="168">
        <f t="shared" si="2"/>
        <v>0</v>
      </c>
      <c r="Q14" s="168">
        <f t="shared" si="3"/>
        <v>0</v>
      </c>
      <c r="R14" s="290">
        <v>0</v>
      </c>
      <c r="S14" s="290">
        <v>0</v>
      </c>
      <c r="T14" s="168">
        <f t="shared" si="6"/>
        <v>0</v>
      </c>
      <c r="U14" s="168">
        <f t="shared" si="0"/>
        <v>0</v>
      </c>
      <c r="V14" s="293">
        <v>0</v>
      </c>
      <c r="W14" s="168">
        <f t="shared" si="4"/>
        <v>0</v>
      </c>
      <c r="X14" s="290">
        <v>0</v>
      </c>
      <c r="Y14" s="169"/>
      <c r="Z14" s="294"/>
      <c r="AA14" s="295"/>
      <c r="AB14" s="170">
        <f t="shared" si="5"/>
        <v>0</v>
      </c>
    </row>
    <row r="15" spans="1:33" ht="20.149999999999999" customHeight="1" x14ac:dyDescent="0.3">
      <c r="A15" s="285" t="str">
        <f>IF(RESUMEN!H17="","",RESUMEN!H17)</f>
        <v/>
      </c>
      <c r="B15" s="296" t="str">
        <f>IF(RESUMEN!I17="","",RESUMEN!I17)</f>
        <v/>
      </c>
      <c r="C15" s="285" t="str">
        <f>IF(RESUMEN!J17="","",RESUMEN!J17)</f>
        <v/>
      </c>
      <c r="D15" s="288"/>
      <c r="E15" s="288"/>
      <c r="F15" s="289"/>
      <c r="G15" s="290">
        <v>0</v>
      </c>
      <c r="H15" s="290">
        <v>0</v>
      </c>
      <c r="I15" s="290">
        <v>0</v>
      </c>
      <c r="J15" s="291">
        <v>0</v>
      </c>
      <c r="K15" s="292">
        <v>0</v>
      </c>
      <c r="L15" s="292">
        <v>0</v>
      </c>
      <c r="M15" s="290">
        <v>0</v>
      </c>
      <c r="N15" s="168">
        <f t="shared" si="1"/>
        <v>0</v>
      </c>
      <c r="O15" s="290">
        <v>0</v>
      </c>
      <c r="P15" s="168">
        <f t="shared" si="2"/>
        <v>0</v>
      </c>
      <c r="Q15" s="168">
        <f t="shared" si="3"/>
        <v>0</v>
      </c>
      <c r="R15" s="290">
        <v>0</v>
      </c>
      <c r="S15" s="290">
        <v>0</v>
      </c>
      <c r="T15" s="168">
        <f t="shared" si="6"/>
        <v>0</v>
      </c>
      <c r="U15" s="168">
        <f t="shared" si="0"/>
        <v>0</v>
      </c>
      <c r="V15" s="293">
        <v>0</v>
      </c>
      <c r="W15" s="168">
        <f t="shared" si="4"/>
        <v>0</v>
      </c>
      <c r="X15" s="290">
        <v>0</v>
      </c>
      <c r="Y15" s="169"/>
      <c r="Z15" s="294"/>
      <c r="AA15" s="295"/>
      <c r="AB15" s="170">
        <f t="shared" si="5"/>
        <v>0</v>
      </c>
    </row>
    <row r="16" spans="1:33" ht="20.149999999999999" customHeight="1" x14ac:dyDescent="0.3">
      <c r="A16" s="285" t="str">
        <f>IF(RESUMEN!H18="","",RESUMEN!H18)</f>
        <v/>
      </c>
      <c r="B16" s="296" t="str">
        <f>IF(RESUMEN!I18="","",RESUMEN!I18)</f>
        <v/>
      </c>
      <c r="C16" s="285" t="str">
        <f>IF(RESUMEN!J18="","",RESUMEN!J18)</f>
        <v/>
      </c>
      <c r="D16" s="288"/>
      <c r="E16" s="288"/>
      <c r="F16" s="289"/>
      <c r="G16" s="290">
        <v>0</v>
      </c>
      <c r="H16" s="290">
        <v>0</v>
      </c>
      <c r="I16" s="290">
        <v>0</v>
      </c>
      <c r="J16" s="291">
        <v>0</v>
      </c>
      <c r="K16" s="292">
        <v>0</v>
      </c>
      <c r="L16" s="292">
        <v>0</v>
      </c>
      <c r="M16" s="290">
        <v>0</v>
      </c>
      <c r="N16" s="168">
        <f t="shared" si="1"/>
        <v>0</v>
      </c>
      <c r="O16" s="290">
        <v>0</v>
      </c>
      <c r="P16" s="168">
        <f t="shared" si="2"/>
        <v>0</v>
      </c>
      <c r="Q16" s="168">
        <f t="shared" si="3"/>
        <v>0</v>
      </c>
      <c r="R16" s="290">
        <v>0</v>
      </c>
      <c r="S16" s="290">
        <v>0</v>
      </c>
      <c r="T16" s="168">
        <f t="shared" si="6"/>
        <v>0</v>
      </c>
      <c r="U16" s="168">
        <f t="shared" si="0"/>
        <v>0</v>
      </c>
      <c r="V16" s="293">
        <v>0</v>
      </c>
      <c r="W16" s="168">
        <f t="shared" si="4"/>
        <v>0</v>
      </c>
      <c r="X16" s="290">
        <v>0</v>
      </c>
      <c r="Y16" s="169"/>
      <c r="Z16" s="294"/>
      <c r="AA16" s="295"/>
      <c r="AB16" s="170">
        <f t="shared" si="5"/>
        <v>0</v>
      </c>
    </row>
    <row r="17" spans="1:28" ht="20.149999999999999" customHeight="1" x14ac:dyDescent="0.3">
      <c r="A17" s="285"/>
      <c r="B17" s="296"/>
      <c r="C17" s="285"/>
      <c r="D17" s="288"/>
      <c r="E17" s="288"/>
      <c r="F17" s="289"/>
      <c r="G17" s="290"/>
      <c r="H17" s="290"/>
      <c r="I17" s="290"/>
      <c r="J17" s="291">
        <v>0</v>
      </c>
      <c r="K17" s="292"/>
      <c r="L17" s="292"/>
      <c r="M17" s="290"/>
      <c r="N17" s="168"/>
      <c r="O17" s="290"/>
      <c r="P17" s="168"/>
      <c r="Q17" s="168"/>
      <c r="R17" s="290"/>
      <c r="S17" s="290"/>
      <c r="T17" s="168"/>
      <c r="U17" s="168"/>
      <c r="V17" s="293"/>
      <c r="W17" s="168"/>
      <c r="X17" s="290"/>
      <c r="Y17" s="169"/>
      <c r="Z17" s="294"/>
      <c r="AA17" s="295"/>
      <c r="AB17" s="170"/>
    </row>
    <row r="18" spans="1:28" ht="20.149999999999999" customHeight="1" x14ac:dyDescent="0.3">
      <c r="A18" s="285"/>
      <c r="B18" s="296"/>
      <c r="C18" s="285"/>
      <c r="D18" s="288"/>
      <c r="E18" s="288"/>
      <c r="F18" s="289"/>
      <c r="G18" s="290"/>
      <c r="H18" s="290"/>
      <c r="I18" s="290"/>
      <c r="J18" s="291">
        <v>0</v>
      </c>
      <c r="K18" s="292"/>
      <c r="L18" s="292"/>
      <c r="M18" s="290"/>
      <c r="N18" s="168"/>
      <c r="O18" s="290"/>
      <c r="P18" s="168"/>
      <c r="Q18" s="168"/>
      <c r="R18" s="290"/>
      <c r="S18" s="290"/>
      <c r="T18" s="168"/>
      <c r="U18" s="168"/>
      <c r="V18" s="293"/>
      <c r="W18" s="168"/>
      <c r="X18" s="290"/>
      <c r="Y18" s="169"/>
      <c r="Z18" s="294"/>
      <c r="AA18" s="295"/>
      <c r="AB18" s="170"/>
    </row>
    <row r="19" spans="1:28" ht="20.149999999999999" customHeight="1" x14ac:dyDescent="0.3">
      <c r="A19" s="285"/>
      <c r="B19" s="296"/>
      <c r="C19" s="285"/>
      <c r="D19" s="288"/>
      <c r="E19" s="288"/>
      <c r="F19" s="289"/>
      <c r="G19" s="290"/>
      <c r="H19" s="290"/>
      <c r="I19" s="290"/>
      <c r="J19" s="291">
        <v>0</v>
      </c>
      <c r="K19" s="292"/>
      <c r="L19" s="292"/>
      <c r="M19" s="290"/>
      <c r="N19" s="168"/>
      <c r="O19" s="290"/>
      <c r="P19" s="168"/>
      <c r="Q19" s="168"/>
      <c r="R19" s="290"/>
      <c r="S19" s="290"/>
      <c r="T19" s="168"/>
      <c r="U19" s="168"/>
      <c r="V19" s="293"/>
      <c r="W19" s="168"/>
      <c r="X19" s="290"/>
      <c r="Y19" s="169"/>
      <c r="Z19" s="294"/>
      <c r="AA19" s="295"/>
      <c r="AB19" s="170"/>
    </row>
    <row r="20" spans="1:28" ht="20.149999999999999" customHeight="1" x14ac:dyDescent="0.3">
      <c r="A20" s="285"/>
      <c r="B20" s="296"/>
      <c r="C20" s="285"/>
      <c r="D20" s="288"/>
      <c r="E20" s="288"/>
      <c r="F20" s="289"/>
      <c r="G20" s="290"/>
      <c r="H20" s="290"/>
      <c r="I20" s="290"/>
      <c r="J20" s="291">
        <v>0</v>
      </c>
      <c r="K20" s="292"/>
      <c r="L20" s="292"/>
      <c r="M20" s="290"/>
      <c r="N20" s="168"/>
      <c r="O20" s="290"/>
      <c r="P20" s="168"/>
      <c r="Q20" s="168"/>
      <c r="R20" s="290"/>
      <c r="S20" s="290"/>
      <c r="T20" s="168"/>
      <c r="U20" s="168"/>
      <c r="V20" s="293"/>
      <c r="W20" s="168"/>
      <c r="X20" s="290"/>
      <c r="Y20" s="169"/>
      <c r="Z20" s="294"/>
      <c r="AA20" s="295"/>
      <c r="AB20" s="170"/>
    </row>
    <row r="21" spans="1:28" ht="20.149999999999999" customHeight="1" x14ac:dyDescent="0.3">
      <c r="A21" s="285"/>
      <c r="B21" s="296"/>
      <c r="C21" s="285"/>
      <c r="D21" s="288"/>
      <c r="E21" s="288"/>
      <c r="F21" s="289"/>
      <c r="G21" s="290"/>
      <c r="H21" s="290"/>
      <c r="I21" s="290"/>
      <c r="J21" s="291">
        <v>0</v>
      </c>
      <c r="K21" s="292"/>
      <c r="L21" s="292"/>
      <c r="M21" s="290"/>
      <c r="N21" s="168"/>
      <c r="O21" s="290"/>
      <c r="P21" s="168"/>
      <c r="Q21" s="168"/>
      <c r="R21" s="290"/>
      <c r="S21" s="290"/>
      <c r="T21" s="168"/>
      <c r="U21" s="168"/>
      <c r="V21" s="293"/>
      <c r="W21" s="168"/>
      <c r="X21" s="290"/>
      <c r="Y21" s="169"/>
      <c r="Z21" s="294"/>
      <c r="AA21" s="295"/>
      <c r="AB21" s="170"/>
    </row>
    <row r="22" spans="1:28" ht="20.149999999999999" customHeight="1" x14ac:dyDescent="0.3">
      <c r="A22" s="285"/>
      <c r="B22" s="296"/>
      <c r="C22" s="285"/>
      <c r="D22" s="288"/>
      <c r="E22" s="288"/>
      <c r="F22" s="289"/>
      <c r="G22" s="290"/>
      <c r="H22" s="290"/>
      <c r="I22" s="290"/>
      <c r="J22" s="291">
        <v>0</v>
      </c>
      <c r="K22" s="292"/>
      <c r="L22" s="292"/>
      <c r="M22" s="290"/>
      <c r="N22" s="168"/>
      <c r="O22" s="290"/>
      <c r="P22" s="168"/>
      <c r="Q22" s="168"/>
      <c r="R22" s="290"/>
      <c r="S22" s="290"/>
      <c r="T22" s="168"/>
      <c r="U22" s="168"/>
      <c r="V22" s="293"/>
      <c r="W22" s="168"/>
      <c r="X22" s="290"/>
      <c r="Y22" s="169"/>
      <c r="Z22" s="294"/>
      <c r="AA22" s="295"/>
      <c r="AB22" s="170"/>
    </row>
    <row r="23" spans="1:28" ht="20.149999999999999" customHeight="1" x14ac:dyDescent="0.3">
      <c r="A23" s="285"/>
      <c r="B23" s="296"/>
      <c r="C23" s="285"/>
      <c r="D23" s="288"/>
      <c r="E23" s="288"/>
      <c r="F23" s="289"/>
      <c r="G23" s="290"/>
      <c r="H23" s="290"/>
      <c r="I23" s="290"/>
      <c r="J23" s="291">
        <v>0</v>
      </c>
      <c r="K23" s="292"/>
      <c r="L23" s="292"/>
      <c r="M23" s="290"/>
      <c r="N23" s="168"/>
      <c r="O23" s="290"/>
      <c r="P23" s="168"/>
      <c r="Q23" s="168"/>
      <c r="R23" s="290"/>
      <c r="S23" s="290"/>
      <c r="T23" s="168"/>
      <c r="U23" s="168"/>
      <c r="V23" s="293"/>
      <c r="W23" s="168"/>
      <c r="X23" s="290"/>
      <c r="Y23" s="169"/>
      <c r="Z23" s="294"/>
      <c r="AA23" s="295"/>
      <c r="AB23" s="170"/>
    </row>
    <row r="24" spans="1:28" ht="20.149999999999999" customHeight="1" x14ac:dyDescent="0.3">
      <c r="A24" s="285"/>
      <c r="B24" s="296"/>
      <c r="C24" s="285"/>
      <c r="D24" s="288"/>
      <c r="E24" s="288"/>
      <c r="F24" s="289"/>
      <c r="G24" s="290"/>
      <c r="H24" s="290"/>
      <c r="I24" s="290"/>
      <c r="J24" s="291">
        <v>0</v>
      </c>
      <c r="K24" s="292"/>
      <c r="L24" s="292"/>
      <c r="M24" s="290"/>
      <c r="N24" s="168"/>
      <c r="O24" s="290"/>
      <c r="P24" s="168"/>
      <c r="Q24" s="168"/>
      <c r="R24" s="290"/>
      <c r="S24" s="290"/>
      <c r="T24" s="168"/>
      <c r="U24" s="168"/>
      <c r="V24" s="293"/>
      <c r="W24" s="168"/>
      <c r="X24" s="290"/>
      <c r="Y24" s="169"/>
      <c r="Z24" s="294"/>
      <c r="AA24" s="295"/>
      <c r="AB24" s="170"/>
    </row>
    <row r="25" spans="1:28" ht="20.149999999999999" customHeight="1" x14ac:dyDescent="0.3">
      <c r="A25" s="285"/>
      <c r="B25" s="296"/>
      <c r="C25" s="285"/>
      <c r="D25" s="288"/>
      <c r="E25" s="288"/>
      <c r="F25" s="289"/>
      <c r="G25" s="290"/>
      <c r="H25" s="290"/>
      <c r="I25" s="290"/>
      <c r="J25" s="291">
        <v>0</v>
      </c>
      <c r="K25" s="292"/>
      <c r="L25" s="292"/>
      <c r="M25" s="290"/>
      <c r="N25" s="168"/>
      <c r="O25" s="290"/>
      <c r="P25" s="168"/>
      <c r="Q25" s="168"/>
      <c r="R25" s="290"/>
      <c r="S25" s="290"/>
      <c r="T25" s="168"/>
      <c r="U25" s="168"/>
      <c r="V25" s="293"/>
      <c r="W25" s="168"/>
      <c r="X25" s="290"/>
      <c r="Y25" s="169"/>
      <c r="Z25" s="294"/>
      <c r="AA25" s="295"/>
      <c r="AB25" s="170"/>
    </row>
    <row r="26" spans="1:28" ht="20.149999999999999" customHeight="1" x14ac:dyDescent="0.3">
      <c r="A26" s="285"/>
      <c r="B26" s="296"/>
      <c r="C26" s="285"/>
      <c r="D26" s="288"/>
      <c r="E26" s="288"/>
      <c r="F26" s="289"/>
      <c r="G26" s="290"/>
      <c r="H26" s="290"/>
      <c r="I26" s="290"/>
      <c r="J26" s="291">
        <v>0</v>
      </c>
      <c r="K26" s="292"/>
      <c r="L26" s="292"/>
      <c r="M26" s="290"/>
      <c r="N26" s="168"/>
      <c r="O26" s="290"/>
      <c r="P26" s="168"/>
      <c r="Q26" s="168"/>
      <c r="R26" s="290"/>
      <c r="S26" s="290"/>
      <c r="T26" s="168"/>
      <c r="U26" s="168"/>
      <c r="V26" s="293"/>
      <c r="W26" s="168"/>
      <c r="X26" s="290"/>
      <c r="Y26" s="169"/>
      <c r="Z26" s="294"/>
      <c r="AA26" s="295"/>
      <c r="AB26" s="170"/>
    </row>
    <row r="27" spans="1:28" ht="20.149999999999999" customHeight="1" x14ac:dyDescent="0.3">
      <c r="A27" s="285"/>
      <c r="B27" s="296"/>
      <c r="C27" s="285"/>
      <c r="D27" s="288"/>
      <c r="E27" s="288"/>
      <c r="F27" s="289"/>
      <c r="G27" s="290"/>
      <c r="H27" s="290"/>
      <c r="I27" s="290"/>
      <c r="J27" s="291">
        <v>0</v>
      </c>
      <c r="K27" s="292"/>
      <c r="L27" s="292"/>
      <c r="M27" s="290"/>
      <c r="N27" s="168"/>
      <c r="O27" s="290"/>
      <c r="P27" s="168"/>
      <c r="Q27" s="168"/>
      <c r="R27" s="290"/>
      <c r="S27" s="290"/>
      <c r="T27" s="168"/>
      <c r="U27" s="168"/>
      <c r="V27" s="293"/>
      <c r="W27" s="168"/>
      <c r="X27" s="290"/>
      <c r="Y27" s="169"/>
      <c r="Z27" s="294"/>
      <c r="AA27" s="295"/>
      <c r="AB27" s="170"/>
    </row>
    <row r="28" spans="1:28" ht="20.149999999999999" customHeight="1" x14ac:dyDescent="0.3">
      <c r="A28" s="285"/>
      <c r="B28" s="296"/>
      <c r="C28" s="285"/>
      <c r="D28" s="288"/>
      <c r="E28" s="288"/>
      <c r="F28" s="289"/>
      <c r="G28" s="290"/>
      <c r="H28" s="290"/>
      <c r="I28" s="290"/>
      <c r="J28" s="291">
        <v>0</v>
      </c>
      <c r="K28" s="292"/>
      <c r="L28" s="292"/>
      <c r="M28" s="290"/>
      <c r="N28" s="168"/>
      <c r="O28" s="290"/>
      <c r="P28" s="168"/>
      <c r="Q28" s="168"/>
      <c r="R28" s="290"/>
      <c r="S28" s="290"/>
      <c r="T28" s="168"/>
      <c r="U28" s="168"/>
      <c r="V28" s="293"/>
      <c r="W28" s="168"/>
      <c r="X28" s="290"/>
      <c r="Y28" s="169"/>
      <c r="Z28" s="294"/>
      <c r="AA28" s="295"/>
      <c r="AB28" s="170"/>
    </row>
    <row r="29" spans="1:28" ht="20.149999999999999" customHeight="1" x14ac:dyDescent="0.3">
      <c r="A29" s="285"/>
      <c r="B29" s="296"/>
      <c r="C29" s="285"/>
      <c r="D29" s="288"/>
      <c r="E29" s="288"/>
      <c r="F29" s="289"/>
      <c r="G29" s="290"/>
      <c r="H29" s="290"/>
      <c r="I29" s="290"/>
      <c r="J29" s="291">
        <v>0</v>
      </c>
      <c r="K29" s="292"/>
      <c r="L29" s="292"/>
      <c r="M29" s="290"/>
      <c r="N29" s="168"/>
      <c r="O29" s="290"/>
      <c r="P29" s="168"/>
      <c r="Q29" s="168"/>
      <c r="R29" s="290"/>
      <c r="S29" s="290"/>
      <c r="T29" s="168"/>
      <c r="U29" s="168"/>
      <c r="V29" s="293"/>
      <c r="W29" s="168"/>
      <c r="X29" s="290"/>
      <c r="Y29" s="169"/>
      <c r="Z29" s="294"/>
      <c r="AA29" s="295"/>
      <c r="AB29" s="170"/>
    </row>
    <row r="30" spans="1:28" ht="20.149999999999999" customHeight="1" x14ac:dyDescent="0.3">
      <c r="A30" s="285"/>
      <c r="B30" s="296"/>
      <c r="C30" s="285"/>
      <c r="D30" s="288"/>
      <c r="E30" s="288"/>
      <c r="F30" s="289"/>
      <c r="G30" s="290"/>
      <c r="H30" s="290"/>
      <c r="I30" s="290"/>
      <c r="J30" s="291">
        <v>0</v>
      </c>
      <c r="K30" s="292"/>
      <c r="L30" s="292"/>
      <c r="M30" s="290"/>
      <c r="N30" s="168"/>
      <c r="O30" s="290"/>
      <c r="P30" s="168"/>
      <c r="Q30" s="168"/>
      <c r="R30" s="290"/>
      <c r="S30" s="290"/>
      <c r="T30" s="168"/>
      <c r="U30" s="168"/>
      <c r="V30" s="293"/>
      <c r="W30" s="168"/>
      <c r="X30" s="290"/>
      <c r="Y30" s="169"/>
      <c r="Z30" s="294"/>
      <c r="AA30" s="295"/>
      <c r="AB30" s="170"/>
    </row>
    <row r="31" spans="1:28" ht="20.149999999999999" customHeight="1" x14ac:dyDescent="0.3">
      <c r="A31" s="285"/>
      <c r="B31" s="296"/>
      <c r="C31" s="285"/>
      <c r="D31" s="288"/>
      <c r="E31" s="288"/>
      <c r="F31" s="289"/>
      <c r="G31" s="290"/>
      <c r="H31" s="290"/>
      <c r="I31" s="290"/>
      <c r="J31" s="291">
        <v>0</v>
      </c>
      <c r="K31" s="292"/>
      <c r="L31" s="292"/>
      <c r="M31" s="290"/>
      <c r="N31" s="168"/>
      <c r="O31" s="290"/>
      <c r="P31" s="168"/>
      <c r="Q31" s="168"/>
      <c r="R31" s="290"/>
      <c r="S31" s="290"/>
      <c r="T31" s="168"/>
      <c r="U31" s="168"/>
      <c r="V31" s="293"/>
      <c r="W31" s="168"/>
      <c r="X31" s="290"/>
      <c r="Y31" s="169"/>
      <c r="Z31" s="294"/>
      <c r="AA31" s="295"/>
      <c r="AB31" s="170"/>
    </row>
    <row r="32" spans="1:28" ht="20.149999999999999" customHeight="1" x14ac:dyDescent="0.3">
      <c r="A32" s="285"/>
      <c r="B32" s="296"/>
      <c r="C32" s="285"/>
      <c r="D32" s="288"/>
      <c r="E32" s="288"/>
      <c r="F32" s="289"/>
      <c r="G32" s="290">
        <v>0</v>
      </c>
      <c r="H32" s="290">
        <v>0</v>
      </c>
      <c r="I32" s="290">
        <v>0</v>
      </c>
      <c r="J32" s="291">
        <v>0</v>
      </c>
      <c r="K32" s="292">
        <v>0</v>
      </c>
      <c r="L32" s="292">
        <v>0</v>
      </c>
      <c r="M32" s="290">
        <v>0</v>
      </c>
      <c r="N32" s="168"/>
      <c r="O32" s="290">
        <v>0</v>
      </c>
      <c r="P32" s="168"/>
      <c r="Q32" s="168"/>
      <c r="R32" s="290">
        <v>0</v>
      </c>
      <c r="S32" s="290">
        <v>0</v>
      </c>
      <c r="T32" s="168"/>
      <c r="U32" s="168"/>
      <c r="V32" s="293">
        <v>0</v>
      </c>
      <c r="W32" s="168"/>
      <c r="X32" s="290">
        <v>0</v>
      </c>
      <c r="Y32" s="169"/>
      <c r="Z32" s="298"/>
      <c r="AA32" s="295"/>
      <c r="AB32" s="170"/>
    </row>
    <row r="33" spans="1:28" ht="20.149999999999999" customHeight="1" x14ac:dyDescent="0.3">
      <c r="A33" s="173"/>
      <c r="B33" s="299"/>
      <c r="C33" s="299"/>
      <c r="D33" s="299"/>
      <c r="E33" s="299"/>
      <c r="F33" s="299"/>
      <c r="G33" s="59">
        <f>SUM(G7:G32)</f>
        <v>0</v>
      </c>
      <c r="H33" s="59">
        <f>SUM(H7:H32)</f>
        <v>0</v>
      </c>
      <c r="I33" s="59">
        <f>SUM(I7:I32)</f>
        <v>0</v>
      </c>
      <c r="J33" s="300"/>
      <c r="K33" s="300"/>
      <c r="L33" s="300"/>
      <c r="M33" s="301"/>
      <c r="N33" s="59">
        <f>SUM(N7:N32)</f>
        <v>0</v>
      </c>
      <c r="O33" s="301"/>
      <c r="P33" s="59">
        <f t="shared" ref="P33:U33" si="7">SUM(P7:P32)</f>
        <v>0</v>
      </c>
      <c r="Q33" s="59">
        <f t="shared" si="7"/>
        <v>0</v>
      </c>
      <c r="R33" s="59">
        <f t="shared" si="7"/>
        <v>0</v>
      </c>
      <c r="S33" s="59">
        <f t="shared" si="7"/>
        <v>0</v>
      </c>
      <c r="T33" s="59">
        <f t="shared" si="7"/>
        <v>0</v>
      </c>
      <c r="U33" s="59">
        <f t="shared" si="7"/>
        <v>0</v>
      </c>
      <c r="V33" s="302">
        <v>0</v>
      </c>
      <c r="W33" s="59">
        <f>SUM(W7:W32)</f>
        <v>0</v>
      </c>
      <c r="X33" s="303">
        <v>0</v>
      </c>
      <c r="Y33" s="304"/>
      <c r="Z33" s="304"/>
      <c r="AA33" s="305"/>
      <c r="AB33" s="174">
        <f>SUM(AB7:AB32)</f>
        <v>0</v>
      </c>
    </row>
    <row r="34" spans="1:28" x14ac:dyDescent="0.3">
      <c r="C34" s="175" t="s">
        <v>228</v>
      </c>
      <c r="D34" s="176"/>
      <c r="E34" s="176"/>
      <c r="F34" s="176"/>
      <c r="G34" s="177">
        <f>SUMPRODUCT(G7:G32,$V$7:$V$32)</f>
        <v>0</v>
      </c>
      <c r="H34" s="177">
        <f>SUMPRODUCT(H7:H32,$V$7:$V$32)</f>
        <v>0</v>
      </c>
      <c r="I34" s="177">
        <f>SUMPRODUCT(I7:I32,$V$7:$V$32)</f>
        <v>0</v>
      </c>
      <c r="J34" s="176"/>
      <c r="K34" s="176"/>
      <c r="L34" s="176"/>
      <c r="M34" s="176"/>
      <c r="N34" s="177">
        <f>SUMPRODUCT(N7:N32,$V$7:$V$32)</f>
        <v>0</v>
      </c>
      <c r="O34" s="176"/>
      <c r="P34" s="177">
        <f t="shared" ref="P34:U34" si="8">SUMPRODUCT(P7:P32,$V$7:$V$32)</f>
        <v>0</v>
      </c>
      <c r="Q34" s="177">
        <f t="shared" si="8"/>
        <v>0</v>
      </c>
      <c r="R34" s="177">
        <f t="shared" si="8"/>
        <v>0</v>
      </c>
      <c r="S34" s="177">
        <f t="shared" si="8"/>
        <v>0</v>
      </c>
      <c r="T34" s="177">
        <f t="shared" si="8"/>
        <v>0</v>
      </c>
      <c r="U34" s="177">
        <f t="shared" si="8"/>
        <v>0</v>
      </c>
      <c r="V34" s="176"/>
      <c r="W34" s="176"/>
      <c r="X34" s="178"/>
    </row>
    <row r="37" spans="1:28" x14ac:dyDescent="0.3">
      <c r="H37" s="313"/>
      <c r="I37" s="311" t="e">
        <f>SUM((I9+K9)*(V9/100)+(I10+K10)*(V10/100))+((I11+K11)*V11/100)+((I12+K12)*(V12/100))+((I13+K13)*V13/100)+((I14+K14)*(V14/100))+((I15+K15)*V15/100)+((I16+K16)*(V16/100))+((I32+K32)*V32/100)+((I33+K33)*(V33/100))+((#REF!+#REF!)*#REF!/100)</f>
        <v>#REF!</v>
      </c>
      <c r="J37" s="312"/>
      <c r="K37" s="312"/>
      <c r="L37" s="312"/>
      <c r="M37" s="312"/>
      <c r="N37" s="311" t="e">
        <f>SUM((R9-S9-T9)*(V9/100)+(R10-S10-T10)*(V10/100)+(R11-S11-T11)*(V11/100)+(R12-S12-T12)*(V12/100)+(R13-S13-T13)*(V13/100)+(R14-S14-T14)*(V14/100)+(R15-S15-T15)*(V15/100)+(R16-S16-T16)*(V16/100)+(R32-S32-T32)*(V32/100)+(R33-S33-T33)*(V33/100)+(#REF!-#REF!-#REF!)*(#REF!/100))</f>
        <v>#REF!</v>
      </c>
      <c r="O37" s="179"/>
      <c r="V37" s="180"/>
    </row>
  </sheetData>
  <sheetProtection algorithmName="SHA-512" hashValue="8OrL0VQchO2pjSuMB1MxtFvC6G9X1QVPKzBLFsmh/y/Z2EJdEYCFLxWcULkcCYy7wAxekfTMkzqg4JH7JnInBA==" saltValue="UrOxcvf8MqsB4ywDdCw1dw==" spinCount="100000" sheet="1" objects="1" scenarios="1"/>
  <mergeCells count="31">
    <mergeCell ref="J1:K1"/>
    <mergeCell ref="AA5:AA6"/>
    <mergeCell ref="AB5:AB6"/>
    <mergeCell ref="U5:U6"/>
    <mergeCell ref="V5:V6"/>
    <mergeCell ref="W5:W6"/>
    <mergeCell ref="X5:X6"/>
    <mergeCell ref="Y5:Y6"/>
    <mergeCell ref="Z5:Z6"/>
    <mergeCell ref="R5:R6"/>
    <mergeCell ref="S5:S6"/>
    <mergeCell ref="T5:T6"/>
    <mergeCell ref="M5:M6"/>
    <mergeCell ref="N5:N6"/>
    <mergeCell ref="O5:O6"/>
    <mergeCell ref="P5:P6"/>
    <mergeCell ref="Q5:Q6"/>
    <mergeCell ref="J5:J6"/>
    <mergeCell ref="K5:K6"/>
    <mergeCell ref="L5:L6"/>
    <mergeCell ref="A5:A6"/>
    <mergeCell ref="B5:B6"/>
    <mergeCell ref="C5:C6"/>
    <mergeCell ref="D5:E5"/>
    <mergeCell ref="F5:F6"/>
    <mergeCell ref="C1:I1"/>
    <mergeCell ref="B3:G3"/>
    <mergeCell ref="B4:G4"/>
    <mergeCell ref="H5:H6"/>
    <mergeCell ref="G5:G6"/>
    <mergeCell ref="I5:I6"/>
  </mergeCells>
  <phoneticPr fontId="30" type="noConversion"/>
  <dataValidations xWindow="19744" yWindow="19977" count="1">
    <dataValidation type="list" allowBlank="1" showErrorMessage="1" sqref="Y7:Y32">
      <formula1>$AG$6:$AG$9</formula1>
      <formula2>0</formula2>
    </dataValidation>
  </dataValidations>
  <pageMargins left="0.7" right="0.7" top="0.75" bottom="0.75" header="0.51180555555555551" footer="0.51180555555555551"/>
  <pageSetup paperSize="9" firstPageNumber="0" orientation="portrait" horizontalDpi="300" verticalDpi="300"/>
  <headerFooter alignWithMargins="0"/>
  <drawing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26"/>
  </sheetPr>
  <dimension ref="A1:AG37"/>
  <sheetViews>
    <sheetView topLeftCell="A5" zoomScale="85" zoomScaleNormal="85" workbookViewId="0">
      <selection activeCell="A9" sqref="A9"/>
    </sheetView>
  </sheetViews>
  <sheetFormatPr baseColWidth="10" defaultColWidth="11.453125" defaultRowHeight="12" x14ac:dyDescent="0.3"/>
  <cols>
    <col min="1" max="1" width="11.453125" style="171"/>
    <col min="2" max="2" width="67" style="171" customWidth="1"/>
    <col min="3" max="3" width="44.1796875" style="171" customWidth="1"/>
    <col min="4" max="5" width="7.81640625" style="171" customWidth="1"/>
    <col min="6" max="6" width="6.81640625" style="171" customWidth="1"/>
    <col min="7" max="7" width="14.26953125" style="171" customWidth="1"/>
    <col min="8" max="8" width="9.7265625" style="171" customWidth="1"/>
    <col min="9" max="9" width="17.81640625" style="171" customWidth="1"/>
    <col min="10" max="10" width="12.81640625" style="171" customWidth="1"/>
    <col min="11" max="11" width="12.1796875" style="171" customWidth="1"/>
    <col min="12" max="14" width="11.453125" style="171"/>
    <col min="15" max="15" width="15.81640625" style="171" customWidth="1"/>
    <col min="16" max="16" width="8.1796875" style="171" customWidth="1"/>
    <col min="17" max="17" width="11" style="171" bestFit="1" customWidth="1"/>
    <col min="18" max="18" width="11.453125" style="171"/>
    <col min="19" max="19" width="16" style="171" customWidth="1"/>
    <col min="20" max="20" width="12.54296875" style="171" customWidth="1"/>
    <col min="21" max="21" width="11.81640625" style="171" customWidth="1"/>
    <col min="22" max="22" width="11.7265625" style="171" customWidth="1"/>
    <col min="23" max="23" width="10.81640625" style="171" customWidth="1"/>
    <col min="24" max="24" width="17.26953125" style="171" customWidth="1"/>
    <col min="25" max="25" width="15.7265625" style="171" customWidth="1"/>
    <col min="26" max="26" width="11.453125" style="171"/>
    <col min="27" max="27" width="111.7265625" style="181" customWidth="1"/>
    <col min="28" max="28" width="15.81640625" style="171" customWidth="1"/>
    <col min="29" max="16384" width="11.453125" style="171"/>
  </cols>
  <sheetData>
    <row r="1" spans="1:33" ht="15" customHeight="1" x14ac:dyDescent="0.3">
      <c r="A1" s="195"/>
      <c r="B1" s="195"/>
      <c r="C1" s="433" t="s">
        <v>8</v>
      </c>
      <c r="D1" s="433"/>
      <c r="E1" s="433"/>
      <c r="F1" s="433"/>
      <c r="G1" s="433"/>
      <c r="H1" s="433"/>
      <c r="I1" s="433"/>
      <c r="J1" s="438" t="str">
        <f>RESUMEN!D2</f>
        <v/>
      </c>
      <c r="K1" s="438"/>
      <c r="L1" s="58"/>
      <c r="M1" s="58"/>
      <c r="N1" s="58"/>
      <c r="O1" s="58"/>
      <c r="P1" s="306"/>
      <c r="Q1" s="306"/>
      <c r="R1" s="307"/>
      <c r="S1" s="307"/>
      <c r="T1" s="307"/>
      <c r="U1" s="307"/>
      <c r="V1" s="307"/>
      <c r="W1" s="307"/>
      <c r="X1" s="307"/>
      <c r="Y1" s="306"/>
      <c r="Z1" s="306"/>
      <c r="AA1" s="308"/>
      <c r="AB1" s="306"/>
    </row>
    <row r="2" spans="1:33" x14ac:dyDescent="0.3">
      <c r="A2" s="195"/>
      <c r="B2" s="195"/>
      <c r="C2" s="229"/>
      <c r="D2" s="229"/>
      <c r="E2" s="229"/>
      <c r="F2" s="229"/>
      <c r="G2" s="229"/>
      <c r="H2" s="229"/>
      <c r="I2" s="229"/>
      <c r="J2" s="196"/>
      <c r="K2" s="58"/>
      <c r="L2" s="58"/>
      <c r="M2" s="58"/>
      <c r="N2" s="58"/>
      <c r="O2" s="58"/>
      <c r="P2" s="306"/>
      <c r="Q2" s="306"/>
      <c r="R2" s="307"/>
      <c r="S2" s="307"/>
      <c r="T2" s="307"/>
      <c r="U2" s="307"/>
      <c r="V2" s="307"/>
      <c r="W2" s="307"/>
      <c r="X2" s="307"/>
      <c r="Y2" s="306"/>
      <c r="Z2" s="306"/>
      <c r="AA2" s="308"/>
      <c r="AB2" s="306"/>
    </row>
    <row r="3" spans="1:33" ht="15" customHeight="1" x14ac:dyDescent="0.3">
      <c r="A3" s="309"/>
      <c r="B3" s="434" t="s">
        <v>60</v>
      </c>
      <c r="C3" s="434"/>
      <c r="D3" s="434"/>
      <c r="E3" s="434"/>
      <c r="F3" s="434"/>
      <c r="G3" s="434"/>
      <c r="H3" s="197" t="str">
        <f>RESUMEN!D4</f>
        <v/>
      </c>
      <c r="I3" s="58"/>
      <c r="J3" s="58"/>
      <c r="K3" s="58"/>
      <c r="L3" s="58"/>
      <c r="M3" s="58"/>
      <c r="N3" s="58"/>
      <c r="O3" s="58"/>
      <c r="P3" s="306"/>
      <c r="Q3" s="306"/>
      <c r="R3" s="58"/>
      <c r="S3" s="306"/>
      <c r="T3" s="307"/>
      <c r="U3" s="307"/>
      <c r="V3" s="307"/>
      <c r="W3" s="307"/>
      <c r="X3" s="307"/>
      <c r="Y3" s="307"/>
      <c r="Z3" s="307"/>
      <c r="AA3" s="308"/>
      <c r="AB3" s="307"/>
    </row>
    <row r="4" spans="1:33" ht="22.5" customHeight="1" x14ac:dyDescent="0.3">
      <c r="A4" s="195"/>
      <c r="B4" s="434" t="s">
        <v>61</v>
      </c>
      <c r="C4" s="434"/>
      <c r="D4" s="434"/>
      <c r="E4" s="434"/>
      <c r="F4" s="434"/>
      <c r="G4" s="434"/>
      <c r="H4" s="197" t="str">
        <f>RESUMEN!D5</f>
        <v/>
      </c>
      <c r="I4" s="58"/>
      <c r="J4" s="58"/>
      <c r="K4" s="58"/>
      <c r="L4" s="58"/>
      <c r="M4" s="58"/>
      <c r="N4" s="58"/>
      <c r="O4" s="58"/>
      <c r="P4" s="306"/>
      <c r="Q4" s="306"/>
      <c r="R4" s="58"/>
      <c r="S4" s="306"/>
      <c r="T4" s="307"/>
      <c r="U4" s="307"/>
      <c r="V4" s="307"/>
      <c r="W4" s="307"/>
      <c r="X4" s="307"/>
      <c r="Y4" s="307"/>
      <c r="Z4" s="307"/>
      <c r="AA4" s="308"/>
      <c r="AB4" s="307"/>
    </row>
    <row r="5" spans="1:33" ht="67.5" customHeight="1" x14ac:dyDescent="0.3">
      <c r="A5" s="436" t="s">
        <v>41</v>
      </c>
      <c r="B5" s="435" t="s">
        <v>98</v>
      </c>
      <c r="C5" s="435" t="s">
        <v>99</v>
      </c>
      <c r="D5" s="435" t="s">
        <v>65</v>
      </c>
      <c r="E5" s="435"/>
      <c r="F5" s="437" t="s">
        <v>13</v>
      </c>
      <c r="G5" s="435" t="s">
        <v>100</v>
      </c>
      <c r="H5" s="435" t="s">
        <v>117</v>
      </c>
      <c r="I5" s="435" t="s">
        <v>102</v>
      </c>
      <c r="J5" s="435" t="s">
        <v>103</v>
      </c>
      <c r="K5" s="435" t="s">
        <v>104</v>
      </c>
      <c r="L5" s="435" t="s">
        <v>105</v>
      </c>
      <c r="M5" s="435" t="s">
        <v>106</v>
      </c>
      <c r="N5" s="435" t="s">
        <v>107</v>
      </c>
      <c r="O5" s="435" t="s">
        <v>108</v>
      </c>
      <c r="P5" s="435" t="s">
        <v>109</v>
      </c>
      <c r="Q5" s="435" t="s">
        <v>110</v>
      </c>
      <c r="R5" s="435" t="s">
        <v>84</v>
      </c>
      <c r="S5" s="435" t="s">
        <v>85</v>
      </c>
      <c r="T5" s="435" t="s">
        <v>111</v>
      </c>
      <c r="U5" s="435" t="s">
        <v>112</v>
      </c>
      <c r="V5" s="435" t="s">
        <v>113</v>
      </c>
      <c r="W5" s="435" t="s">
        <v>114</v>
      </c>
      <c r="X5" s="435" t="s">
        <v>91</v>
      </c>
      <c r="Y5" s="435" t="s">
        <v>92</v>
      </c>
      <c r="Z5" s="435" t="s">
        <v>93</v>
      </c>
      <c r="AA5" s="435" t="s">
        <v>94</v>
      </c>
      <c r="AB5" s="435" t="s">
        <v>45</v>
      </c>
    </row>
    <row r="6" spans="1:33" x14ac:dyDescent="0.3">
      <c r="A6" s="436"/>
      <c r="B6" s="435"/>
      <c r="C6" s="435"/>
      <c r="D6" s="310" t="s">
        <v>115</v>
      </c>
      <c r="E6" s="310" t="s">
        <v>116</v>
      </c>
      <c r="F6" s="437"/>
      <c r="G6" s="435"/>
      <c r="H6" s="435"/>
      <c r="I6" s="435"/>
      <c r="J6" s="435"/>
      <c r="K6" s="435"/>
      <c r="L6" s="435"/>
      <c r="M6" s="435"/>
      <c r="N6" s="435"/>
      <c r="O6" s="435"/>
      <c r="P6" s="435"/>
      <c r="Q6" s="435"/>
      <c r="R6" s="435"/>
      <c r="S6" s="435"/>
      <c r="T6" s="435"/>
      <c r="U6" s="435"/>
      <c r="V6" s="435"/>
      <c r="W6" s="435"/>
      <c r="X6" s="435"/>
      <c r="Y6" s="435"/>
      <c r="Z6" s="435"/>
      <c r="AA6" s="435"/>
      <c r="AB6" s="435"/>
      <c r="AG6" s="172" t="s">
        <v>95</v>
      </c>
    </row>
    <row r="7" spans="1:33" ht="20.149999999999999" customHeight="1" x14ac:dyDescent="0.3">
      <c r="A7" s="285" t="str">
        <f>IF(RESUMEN!H9="","",RESUMEN!H9)</f>
        <v/>
      </c>
      <c r="B7" s="286" t="str">
        <f>IF(RESUMEN!I9="","",RESUMEN!I9)</f>
        <v/>
      </c>
      <c r="C7" s="287" t="str">
        <f>IF(RESUMEN!J9="","",RESUMEN!J9)</f>
        <v/>
      </c>
      <c r="D7" s="288"/>
      <c r="E7" s="288"/>
      <c r="F7" s="289"/>
      <c r="G7" s="290">
        <v>0</v>
      </c>
      <c r="H7" s="290">
        <v>0</v>
      </c>
      <c r="I7" s="290">
        <v>0</v>
      </c>
      <c r="J7" s="291">
        <v>0</v>
      </c>
      <c r="K7" s="292">
        <v>0</v>
      </c>
      <c r="L7" s="292">
        <v>0</v>
      </c>
      <c r="M7" s="290">
        <v>0</v>
      </c>
      <c r="N7" s="168">
        <f>SUM(M7*K7)</f>
        <v>0</v>
      </c>
      <c r="O7" s="290">
        <v>0</v>
      </c>
      <c r="P7" s="168">
        <f>SUM(O7*L7)</f>
        <v>0</v>
      </c>
      <c r="Q7" s="168">
        <f>SUM(N7+P7)</f>
        <v>0</v>
      </c>
      <c r="R7" s="290">
        <v>0</v>
      </c>
      <c r="S7" s="290">
        <v>0</v>
      </c>
      <c r="T7" s="168">
        <f>SUM(G7+Q7-R7-S7)</f>
        <v>0</v>
      </c>
      <c r="U7" s="168">
        <f t="shared" ref="U7:U16" si="0">SUM(G7-I7+Q7-R7-S7)</f>
        <v>0</v>
      </c>
      <c r="V7" s="293">
        <v>1</v>
      </c>
      <c r="W7" s="168">
        <f>SUM(U7*V7)</f>
        <v>0</v>
      </c>
      <c r="X7" s="290">
        <v>0</v>
      </c>
      <c r="Y7" s="169"/>
      <c r="Z7" s="294"/>
      <c r="AA7" s="295"/>
      <c r="AB7" s="170">
        <f>SUM(T7-U7)*V7</f>
        <v>0</v>
      </c>
      <c r="AG7" s="172" t="s">
        <v>96</v>
      </c>
    </row>
    <row r="8" spans="1:33" ht="20.149999999999999" customHeight="1" x14ac:dyDescent="0.3">
      <c r="A8" s="285" t="str">
        <f>IF(RESUMEN!H10="","",RESUMEN!H10)</f>
        <v/>
      </c>
      <c r="B8" s="296" t="str">
        <f>IF(RESUMEN!I10="","",RESUMEN!I10)</f>
        <v/>
      </c>
      <c r="C8" s="285" t="str">
        <f>IF(RESUMEN!J10="","",RESUMEN!J10)</f>
        <v/>
      </c>
      <c r="D8" s="288"/>
      <c r="E8" s="288"/>
      <c r="F8" s="289"/>
      <c r="G8" s="290">
        <v>0</v>
      </c>
      <c r="H8" s="290">
        <v>0</v>
      </c>
      <c r="I8" s="290">
        <v>0</v>
      </c>
      <c r="J8" s="291">
        <v>0</v>
      </c>
      <c r="K8" s="292">
        <v>0</v>
      </c>
      <c r="L8" s="292">
        <v>0</v>
      </c>
      <c r="M8" s="290">
        <v>0</v>
      </c>
      <c r="N8" s="168">
        <f t="shared" ref="N8:N16" si="1">SUM(M8*K8)</f>
        <v>0</v>
      </c>
      <c r="O8" s="290">
        <v>0</v>
      </c>
      <c r="P8" s="168">
        <f t="shared" ref="P8:P16" si="2">SUM(O8*L8)</f>
        <v>0</v>
      </c>
      <c r="Q8" s="168">
        <f t="shared" ref="Q8:Q16" si="3">SUM(N8+P8)</f>
        <v>0</v>
      </c>
      <c r="R8" s="290">
        <v>0</v>
      </c>
      <c r="S8" s="290">
        <v>0</v>
      </c>
      <c r="T8" s="168">
        <f t="shared" ref="T8:T16" si="4">SUM(G8+Q8-R8-S8)</f>
        <v>0</v>
      </c>
      <c r="U8" s="168">
        <f t="shared" si="0"/>
        <v>0</v>
      </c>
      <c r="V8" s="293">
        <v>1</v>
      </c>
      <c r="W8" s="168">
        <f t="shared" ref="W8:W16" si="5">SUM(U8*V8)</f>
        <v>0</v>
      </c>
      <c r="X8" s="290">
        <v>0</v>
      </c>
      <c r="Y8" s="169"/>
      <c r="Z8" s="294"/>
      <c r="AA8" s="295"/>
      <c r="AB8" s="170">
        <f t="shared" ref="AB8:AB16" si="6">SUM(T8-U8)*V8</f>
        <v>0</v>
      </c>
      <c r="AG8" s="172" t="s">
        <v>97</v>
      </c>
    </row>
    <row r="9" spans="1:33" ht="20.149999999999999" customHeight="1" x14ac:dyDescent="0.3">
      <c r="A9" s="285"/>
      <c r="B9" s="296" t="str">
        <f>IF(RESUMEN!I11="","",RESUMEN!I11)</f>
        <v/>
      </c>
      <c r="C9" s="285" t="str">
        <f>IF(RESUMEN!J11="","",RESUMEN!J11)</f>
        <v/>
      </c>
      <c r="D9" s="288"/>
      <c r="E9" s="288"/>
      <c r="F9" s="289"/>
      <c r="G9" s="290">
        <v>0</v>
      </c>
      <c r="H9" s="290">
        <v>0</v>
      </c>
      <c r="I9" s="290">
        <v>0</v>
      </c>
      <c r="J9" s="291">
        <v>0</v>
      </c>
      <c r="K9" s="292">
        <v>0</v>
      </c>
      <c r="L9" s="292">
        <v>0</v>
      </c>
      <c r="M9" s="290">
        <v>0</v>
      </c>
      <c r="N9" s="168">
        <f t="shared" si="1"/>
        <v>0</v>
      </c>
      <c r="O9" s="290">
        <v>0</v>
      </c>
      <c r="P9" s="168">
        <f t="shared" si="2"/>
        <v>0</v>
      </c>
      <c r="Q9" s="168">
        <f t="shared" si="3"/>
        <v>0</v>
      </c>
      <c r="R9" s="290">
        <v>0</v>
      </c>
      <c r="S9" s="290">
        <v>0</v>
      </c>
      <c r="T9" s="168">
        <f t="shared" si="4"/>
        <v>0</v>
      </c>
      <c r="U9" s="168">
        <f t="shared" si="0"/>
        <v>0</v>
      </c>
      <c r="V9" s="293">
        <v>0</v>
      </c>
      <c r="W9" s="168">
        <f t="shared" si="5"/>
        <v>0</v>
      </c>
      <c r="X9" s="290">
        <v>0</v>
      </c>
      <c r="Y9" s="169"/>
      <c r="Z9" s="294"/>
      <c r="AA9" s="295"/>
      <c r="AB9" s="170">
        <f t="shared" si="6"/>
        <v>0</v>
      </c>
    </row>
    <row r="10" spans="1:33" ht="20.149999999999999" customHeight="1" x14ac:dyDescent="0.3">
      <c r="A10" s="285" t="str">
        <f>IF(RESUMEN!H12="","",RESUMEN!H12)</f>
        <v/>
      </c>
      <c r="B10" s="296" t="str">
        <f>IF(RESUMEN!I12="","",RESUMEN!I12)</f>
        <v/>
      </c>
      <c r="C10" s="297" t="str">
        <f>IF(RESUMEN!J12="","",RESUMEN!J12)</f>
        <v/>
      </c>
      <c r="D10" s="288"/>
      <c r="E10" s="288"/>
      <c r="F10" s="289"/>
      <c r="G10" s="290">
        <v>0</v>
      </c>
      <c r="H10" s="290">
        <v>0</v>
      </c>
      <c r="I10" s="290">
        <v>0</v>
      </c>
      <c r="J10" s="291">
        <v>0</v>
      </c>
      <c r="K10" s="292">
        <v>0</v>
      </c>
      <c r="L10" s="292">
        <v>0</v>
      </c>
      <c r="M10" s="290">
        <v>0</v>
      </c>
      <c r="N10" s="168">
        <f t="shared" si="1"/>
        <v>0</v>
      </c>
      <c r="O10" s="290">
        <v>0</v>
      </c>
      <c r="P10" s="168">
        <f t="shared" si="2"/>
        <v>0</v>
      </c>
      <c r="Q10" s="168">
        <f t="shared" si="3"/>
        <v>0</v>
      </c>
      <c r="R10" s="290">
        <v>0</v>
      </c>
      <c r="S10" s="290">
        <v>0</v>
      </c>
      <c r="T10" s="168">
        <f t="shared" si="4"/>
        <v>0</v>
      </c>
      <c r="U10" s="168">
        <f t="shared" si="0"/>
        <v>0</v>
      </c>
      <c r="V10" s="293">
        <v>0</v>
      </c>
      <c r="W10" s="168">
        <f t="shared" si="5"/>
        <v>0</v>
      </c>
      <c r="X10" s="290">
        <v>0</v>
      </c>
      <c r="Y10" s="169"/>
      <c r="Z10" s="294"/>
      <c r="AA10" s="295"/>
      <c r="AB10" s="170">
        <f t="shared" si="6"/>
        <v>0</v>
      </c>
    </row>
    <row r="11" spans="1:33" ht="20.149999999999999" customHeight="1" x14ac:dyDescent="0.3">
      <c r="A11" s="285" t="str">
        <f>IF(RESUMEN!H13="","",RESUMEN!H13)</f>
        <v/>
      </c>
      <c r="B11" s="296" t="str">
        <f>IF(RESUMEN!I13="","",RESUMEN!I13)</f>
        <v/>
      </c>
      <c r="C11" s="285" t="str">
        <f>IF(RESUMEN!J13="","",RESUMEN!J13)</f>
        <v/>
      </c>
      <c r="D11" s="288"/>
      <c r="E11" s="288"/>
      <c r="F11" s="289"/>
      <c r="G11" s="290">
        <v>0</v>
      </c>
      <c r="H11" s="290">
        <v>0</v>
      </c>
      <c r="I11" s="290">
        <v>0</v>
      </c>
      <c r="J11" s="291">
        <v>0</v>
      </c>
      <c r="K11" s="292">
        <v>0</v>
      </c>
      <c r="L11" s="292">
        <v>0</v>
      </c>
      <c r="M11" s="290">
        <v>0</v>
      </c>
      <c r="N11" s="168">
        <f t="shared" si="1"/>
        <v>0</v>
      </c>
      <c r="O11" s="290">
        <v>0</v>
      </c>
      <c r="P11" s="168">
        <f t="shared" si="2"/>
        <v>0</v>
      </c>
      <c r="Q11" s="168">
        <f t="shared" si="3"/>
        <v>0</v>
      </c>
      <c r="R11" s="290">
        <v>0</v>
      </c>
      <c r="S11" s="290">
        <v>0</v>
      </c>
      <c r="T11" s="168">
        <f t="shared" si="4"/>
        <v>0</v>
      </c>
      <c r="U11" s="168">
        <f t="shared" si="0"/>
        <v>0</v>
      </c>
      <c r="V11" s="293">
        <v>0</v>
      </c>
      <c r="W11" s="168">
        <f t="shared" si="5"/>
        <v>0</v>
      </c>
      <c r="X11" s="290">
        <v>0</v>
      </c>
      <c r="Y11" s="169"/>
      <c r="Z11" s="298"/>
      <c r="AA11" s="295"/>
      <c r="AB11" s="170">
        <f t="shared" si="6"/>
        <v>0</v>
      </c>
    </row>
    <row r="12" spans="1:33" ht="20.149999999999999" customHeight="1" x14ac:dyDescent="0.3">
      <c r="A12" s="285" t="str">
        <f>IF(RESUMEN!H14="","",RESUMEN!H14)</f>
        <v/>
      </c>
      <c r="B12" s="296" t="str">
        <f>IF(RESUMEN!I14="","",RESUMEN!I14)</f>
        <v/>
      </c>
      <c r="C12" s="285" t="str">
        <f>IF(RESUMEN!J14="","",RESUMEN!J14)</f>
        <v/>
      </c>
      <c r="D12" s="288"/>
      <c r="E12" s="288"/>
      <c r="F12" s="289"/>
      <c r="G12" s="290">
        <v>0</v>
      </c>
      <c r="H12" s="290">
        <v>0</v>
      </c>
      <c r="I12" s="290">
        <v>0</v>
      </c>
      <c r="J12" s="291">
        <v>0</v>
      </c>
      <c r="K12" s="292">
        <v>0</v>
      </c>
      <c r="L12" s="292">
        <v>0</v>
      </c>
      <c r="M12" s="290">
        <v>0</v>
      </c>
      <c r="N12" s="168">
        <f t="shared" si="1"/>
        <v>0</v>
      </c>
      <c r="O12" s="290">
        <v>0</v>
      </c>
      <c r="P12" s="168">
        <f t="shared" si="2"/>
        <v>0</v>
      </c>
      <c r="Q12" s="168">
        <f t="shared" si="3"/>
        <v>0</v>
      </c>
      <c r="R12" s="290">
        <v>0</v>
      </c>
      <c r="S12" s="290">
        <v>0</v>
      </c>
      <c r="T12" s="168">
        <f t="shared" si="4"/>
        <v>0</v>
      </c>
      <c r="U12" s="168">
        <f t="shared" si="0"/>
        <v>0</v>
      </c>
      <c r="V12" s="293">
        <v>0</v>
      </c>
      <c r="W12" s="168">
        <f t="shared" si="5"/>
        <v>0</v>
      </c>
      <c r="X12" s="290">
        <v>0</v>
      </c>
      <c r="Y12" s="169"/>
      <c r="Z12" s="294"/>
      <c r="AA12" s="295"/>
      <c r="AB12" s="170">
        <f t="shared" si="6"/>
        <v>0</v>
      </c>
    </row>
    <row r="13" spans="1:33" ht="20.149999999999999" customHeight="1" x14ac:dyDescent="0.3">
      <c r="A13" s="285" t="str">
        <f>IF(RESUMEN!H15="","",RESUMEN!H15)</f>
        <v/>
      </c>
      <c r="B13" s="296" t="str">
        <f>IF(RESUMEN!I15="","",RESUMEN!I15)</f>
        <v/>
      </c>
      <c r="C13" s="285" t="str">
        <f>IF(RESUMEN!J15="","",RESUMEN!J15)</f>
        <v/>
      </c>
      <c r="D13" s="288"/>
      <c r="E13" s="288"/>
      <c r="F13" s="289"/>
      <c r="G13" s="290">
        <v>0</v>
      </c>
      <c r="H13" s="290">
        <v>0</v>
      </c>
      <c r="I13" s="290">
        <v>0</v>
      </c>
      <c r="J13" s="291">
        <v>0</v>
      </c>
      <c r="K13" s="292">
        <v>0</v>
      </c>
      <c r="L13" s="292">
        <v>0</v>
      </c>
      <c r="M13" s="290">
        <v>0</v>
      </c>
      <c r="N13" s="168">
        <f t="shared" si="1"/>
        <v>0</v>
      </c>
      <c r="O13" s="290">
        <v>0</v>
      </c>
      <c r="P13" s="168">
        <f t="shared" si="2"/>
        <v>0</v>
      </c>
      <c r="Q13" s="168">
        <f t="shared" si="3"/>
        <v>0</v>
      </c>
      <c r="R13" s="290">
        <v>0</v>
      </c>
      <c r="S13" s="290">
        <v>0</v>
      </c>
      <c r="T13" s="168">
        <f t="shared" si="4"/>
        <v>0</v>
      </c>
      <c r="U13" s="168">
        <f t="shared" si="0"/>
        <v>0</v>
      </c>
      <c r="V13" s="293">
        <v>0</v>
      </c>
      <c r="W13" s="168">
        <f t="shared" si="5"/>
        <v>0</v>
      </c>
      <c r="X13" s="290">
        <v>0</v>
      </c>
      <c r="Y13" s="169"/>
      <c r="Z13" s="294"/>
      <c r="AA13" s="295"/>
      <c r="AB13" s="170">
        <f t="shared" si="6"/>
        <v>0</v>
      </c>
    </row>
    <row r="14" spans="1:33" ht="20.149999999999999" customHeight="1" x14ac:dyDescent="0.3">
      <c r="A14" s="285" t="str">
        <f>IF(RESUMEN!H16="","",RESUMEN!H16)</f>
        <v/>
      </c>
      <c r="B14" s="296" t="str">
        <f>IF(RESUMEN!I16="","",RESUMEN!I16)</f>
        <v/>
      </c>
      <c r="C14" s="285" t="str">
        <f>IF(RESUMEN!J16="","",RESUMEN!J16)</f>
        <v/>
      </c>
      <c r="D14" s="288"/>
      <c r="E14" s="288"/>
      <c r="F14" s="289"/>
      <c r="G14" s="290">
        <v>0</v>
      </c>
      <c r="H14" s="290">
        <v>0</v>
      </c>
      <c r="I14" s="290">
        <v>0</v>
      </c>
      <c r="J14" s="291">
        <v>0</v>
      </c>
      <c r="K14" s="292">
        <v>0</v>
      </c>
      <c r="L14" s="292">
        <v>0</v>
      </c>
      <c r="M14" s="290">
        <v>0</v>
      </c>
      <c r="N14" s="168">
        <f t="shared" si="1"/>
        <v>0</v>
      </c>
      <c r="O14" s="290">
        <v>0</v>
      </c>
      <c r="P14" s="168">
        <f t="shared" si="2"/>
        <v>0</v>
      </c>
      <c r="Q14" s="168">
        <f t="shared" si="3"/>
        <v>0</v>
      </c>
      <c r="R14" s="290">
        <v>0</v>
      </c>
      <c r="S14" s="290">
        <v>0</v>
      </c>
      <c r="T14" s="168">
        <f t="shared" si="4"/>
        <v>0</v>
      </c>
      <c r="U14" s="168">
        <f t="shared" si="0"/>
        <v>0</v>
      </c>
      <c r="V14" s="293">
        <v>0</v>
      </c>
      <c r="W14" s="168">
        <f t="shared" si="5"/>
        <v>0</v>
      </c>
      <c r="X14" s="290">
        <v>0</v>
      </c>
      <c r="Y14" s="169"/>
      <c r="Z14" s="294"/>
      <c r="AA14" s="295"/>
      <c r="AB14" s="170">
        <f t="shared" si="6"/>
        <v>0</v>
      </c>
    </row>
    <row r="15" spans="1:33" ht="20.149999999999999" customHeight="1" x14ac:dyDescent="0.3">
      <c r="A15" s="285" t="str">
        <f>IF(RESUMEN!H17="","",RESUMEN!H17)</f>
        <v/>
      </c>
      <c r="B15" s="296" t="str">
        <f>IF(RESUMEN!I17="","",RESUMEN!I17)</f>
        <v/>
      </c>
      <c r="C15" s="285" t="str">
        <f>IF(RESUMEN!J17="","",RESUMEN!J17)</f>
        <v/>
      </c>
      <c r="D15" s="288"/>
      <c r="E15" s="288"/>
      <c r="F15" s="289"/>
      <c r="G15" s="290">
        <v>0</v>
      </c>
      <c r="H15" s="290">
        <v>0</v>
      </c>
      <c r="I15" s="290">
        <v>0</v>
      </c>
      <c r="J15" s="291">
        <v>0</v>
      </c>
      <c r="K15" s="292">
        <v>0</v>
      </c>
      <c r="L15" s="292">
        <v>0</v>
      </c>
      <c r="M15" s="290">
        <v>0</v>
      </c>
      <c r="N15" s="168">
        <f t="shared" si="1"/>
        <v>0</v>
      </c>
      <c r="O15" s="290">
        <v>0</v>
      </c>
      <c r="P15" s="168">
        <f t="shared" si="2"/>
        <v>0</v>
      </c>
      <c r="Q15" s="168">
        <f t="shared" si="3"/>
        <v>0</v>
      </c>
      <c r="R15" s="290">
        <v>0</v>
      </c>
      <c r="S15" s="290">
        <v>0</v>
      </c>
      <c r="T15" s="168">
        <f t="shared" si="4"/>
        <v>0</v>
      </c>
      <c r="U15" s="168">
        <f t="shared" si="0"/>
        <v>0</v>
      </c>
      <c r="V15" s="293">
        <v>0</v>
      </c>
      <c r="W15" s="168">
        <f t="shared" si="5"/>
        <v>0</v>
      </c>
      <c r="X15" s="290">
        <v>0</v>
      </c>
      <c r="Y15" s="169"/>
      <c r="Z15" s="294"/>
      <c r="AA15" s="295"/>
      <c r="AB15" s="170">
        <f t="shared" si="6"/>
        <v>0</v>
      </c>
    </row>
    <row r="16" spans="1:33" ht="20.149999999999999" customHeight="1" x14ac:dyDescent="0.3">
      <c r="A16" s="285" t="str">
        <f>IF(RESUMEN!H18="","",RESUMEN!H18)</f>
        <v/>
      </c>
      <c r="B16" s="296" t="str">
        <f>IF(RESUMEN!I18="","",RESUMEN!I18)</f>
        <v/>
      </c>
      <c r="C16" s="285" t="str">
        <f>IF(RESUMEN!J18="","",RESUMEN!J18)</f>
        <v/>
      </c>
      <c r="D16" s="288"/>
      <c r="E16" s="288"/>
      <c r="F16" s="289"/>
      <c r="G16" s="290">
        <v>0</v>
      </c>
      <c r="H16" s="290">
        <v>0</v>
      </c>
      <c r="I16" s="290">
        <v>0</v>
      </c>
      <c r="J16" s="291">
        <v>0</v>
      </c>
      <c r="K16" s="292">
        <v>0</v>
      </c>
      <c r="L16" s="292">
        <v>0</v>
      </c>
      <c r="M16" s="290">
        <v>0</v>
      </c>
      <c r="N16" s="168">
        <f t="shared" si="1"/>
        <v>0</v>
      </c>
      <c r="O16" s="290">
        <v>0</v>
      </c>
      <c r="P16" s="168">
        <f t="shared" si="2"/>
        <v>0</v>
      </c>
      <c r="Q16" s="168">
        <f t="shared" si="3"/>
        <v>0</v>
      </c>
      <c r="R16" s="290">
        <v>0</v>
      </c>
      <c r="S16" s="290">
        <v>0</v>
      </c>
      <c r="T16" s="168">
        <f t="shared" si="4"/>
        <v>0</v>
      </c>
      <c r="U16" s="168">
        <f t="shared" si="0"/>
        <v>0</v>
      </c>
      <c r="V16" s="293">
        <v>0</v>
      </c>
      <c r="W16" s="168">
        <f t="shared" si="5"/>
        <v>0</v>
      </c>
      <c r="X16" s="290">
        <v>0</v>
      </c>
      <c r="Y16" s="169"/>
      <c r="Z16" s="294"/>
      <c r="AA16" s="295"/>
      <c r="AB16" s="170">
        <f t="shared" si="6"/>
        <v>0</v>
      </c>
    </row>
    <row r="17" spans="1:28" ht="20.149999999999999" customHeight="1" x14ac:dyDescent="0.3">
      <c r="A17" s="285"/>
      <c r="B17" s="296"/>
      <c r="C17" s="285"/>
      <c r="D17" s="288"/>
      <c r="E17" s="288"/>
      <c r="F17" s="289"/>
      <c r="G17" s="290"/>
      <c r="H17" s="290"/>
      <c r="I17" s="290"/>
      <c r="J17" s="291">
        <v>0</v>
      </c>
      <c r="K17" s="292"/>
      <c r="L17" s="292"/>
      <c r="M17" s="290"/>
      <c r="N17" s="168"/>
      <c r="O17" s="290"/>
      <c r="P17" s="168"/>
      <c r="Q17" s="168"/>
      <c r="R17" s="290"/>
      <c r="S17" s="290"/>
      <c r="T17" s="168"/>
      <c r="U17" s="168"/>
      <c r="V17" s="293"/>
      <c r="W17" s="168"/>
      <c r="X17" s="290"/>
      <c r="Y17" s="169"/>
      <c r="Z17" s="294"/>
      <c r="AA17" s="295"/>
      <c r="AB17" s="170"/>
    </row>
    <row r="18" spans="1:28" ht="20.149999999999999" customHeight="1" x14ac:dyDescent="0.3">
      <c r="A18" s="285"/>
      <c r="B18" s="296"/>
      <c r="C18" s="285"/>
      <c r="D18" s="288"/>
      <c r="E18" s="288"/>
      <c r="F18" s="289"/>
      <c r="G18" s="290"/>
      <c r="H18" s="290"/>
      <c r="I18" s="290"/>
      <c r="J18" s="291">
        <v>0</v>
      </c>
      <c r="K18" s="292"/>
      <c r="L18" s="292"/>
      <c r="M18" s="290"/>
      <c r="N18" s="168"/>
      <c r="O18" s="290"/>
      <c r="P18" s="168"/>
      <c r="Q18" s="168"/>
      <c r="R18" s="290"/>
      <c r="S18" s="290"/>
      <c r="T18" s="168"/>
      <c r="U18" s="168"/>
      <c r="V18" s="293"/>
      <c r="W18" s="168"/>
      <c r="X18" s="290"/>
      <c r="Y18" s="169"/>
      <c r="Z18" s="294"/>
      <c r="AA18" s="295"/>
      <c r="AB18" s="170"/>
    </row>
    <row r="19" spans="1:28" ht="20.149999999999999" customHeight="1" x14ac:dyDescent="0.3">
      <c r="A19" s="285"/>
      <c r="B19" s="296"/>
      <c r="C19" s="285"/>
      <c r="D19" s="288"/>
      <c r="E19" s="288"/>
      <c r="F19" s="289"/>
      <c r="G19" s="290"/>
      <c r="H19" s="290"/>
      <c r="I19" s="290"/>
      <c r="J19" s="291">
        <v>0</v>
      </c>
      <c r="K19" s="292"/>
      <c r="L19" s="292"/>
      <c r="M19" s="290"/>
      <c r="N19" s="168"/>
      <c r="O19" s="290"/>
      <c r="P19" s="168"/>
      <c r="Q19" s="168"/>
      <c r="R19" s="290"/>
      <c r="S19" s="290"/>
      <c r="T19" s="168"/>
      <c r="U19" s="168"/>
      <c r="V19" s="293"/>
      <c r="W19" s="168"/>
      <c r="X19" s="290"/>
      <c r="Y19" s="169"/>
      <c r="Z19" s="294"/>
      <c r="AA19" s="295"/>
      <c r="AB19" s="170"/>
    </row>
    <row r="20" spans="1:28" ht="20.149999999999999" customHeight="1" x14ac:dyDescent="0.3">
      <c r="A20" s="285"/>
      <c r="B20" s="296"/>
      <c r="C20" s="285"/>
      <c r="D20" s="288"/>
      <c r="E20" s="288"/>
      <c r="F20" s="289"/>
      <c r="G20" s="290"/>
      <c r="H20" s="290"/>
      <c r="I20" s="290"/>
      <c r="J20" s="291">
        <v>0</v>
      </c>
      <c r="K20" s="292"/>
      <c r="L20" s="292"/>
      <c r="M20" s="290"/>
      <c r="N20" s="168"/>
      <c r="O20" s="290"/>
      <c r="P20" s="168"/>
      <c r="Q20" s="168"/>
      <c r="R20" s="290"/>
      <c r="S20" s="290"/>
      <c r="T20" s="168"/>
      <c r="U20" s="168"/>
      <c r="V20" s="293"/>
      <c r="W20" s="168"/>
      <c r="X20" s="290"/>
      <c r="Y20" s="169"/>
      <c r="Z20" s="294"/>
      <c r="AA20" s="295"/>
      <c r="AB20" s="170"/>
    </row>
    <row r="21" spans="1:28" ht="20.149999999999999" customHeight="1" x14ac:dyDescent="0.3">
      <c r="A21" s="285"/>
      <c r="B21" s="296"/>
      <c r="C21" s="285"/>
      <c r="D21" s="288"/>
      <c r="E21" s="288"/>
      <c r="F21" s="289"/>
      <c r="G21" s="290"/>
      <c r="H21" s="290"/>
      <c r="I21" s="290"/>
      <c r="J21" s="291">
        <v>0</v>
      </c>
      <c r="K21" s="292"/>
      <c r="L21" s="292"/>
      <c r="M21" s="290"/>
      <c r="N21" s="168"/>
      <c r="O21" s="290"/>
      <c r="P21" s="168"/>
      <c r="Q21" s="168"/>
      <c r="R21" s="290"/>
      <c r="S21" s="290"/>
      <c r="T21" s="168"/>
      <c r="U21" s="168"/>
      <c r="V21" s="293"/>
      <c r="W21" s="168"/>
      <c r="X21" s="290"/>
      <c r="Y21" s="169"/>
      <c r="Z21" s="294"/>
      <c r="AA21" s="295"/>
      <c r="AB21" s="170"/>
    </row>
    <row r="22" spans="1:28" ht="20.149999999999999" customHeight="1" x14ac:dyDescent="0.3">
      <c r="A22" s="285"/>
      <c r="B22" s="296"/>
      <c r="C22" s="285"/>
      <c r="D22" s="288"/>
      <c r="E22" s="288"/>
      <c r="F22" s="289"/>
      <c r="G22" s="290"/>
      <c r="H22" s="290"/>
      <c r="I22" s="290"/>
      <c r="J22" s="291">
        <v>0</v>
      </c>
      <c r="K22" s="292"/>
      <c r="L22" s="292"/>
      <c r="M22" s="290"/>
      <c r="N22" s="168"/>
      <c r="O22" s="290"/>
      <c r="P22" s="168"/>
      <c r="Q22" s="168"/>
      <c r="R22" s="290"/>
      <c r="S22" s="290"/>
      <c r="T22" s="168"/>
      <c r="U22" s="168"/>
      <c r="V22" s="293"/>
      <c r="W22" s="168"/>
      <c r="X22" s="290"/>
      <c r="Y22" s="169"/>
      <c r="Z22" s="294"/>
      <c r="AA22" s="295"/>
      <c r="AB22" s="170"/>
    </row>
    <row r="23" spans="1:28" ht="20.149999999999999" customHeight="1" x14ac:dyDescent="0.3">
      <c r="A23" s="285"/>
      <c r="B23" s="296"/>
      <c r="C23" s="285"/>
      <c r="D23" s="288"/>
      <c r="E23" s="288"/>
      <c r="F23" s="289"/>
      <c r="G23" s="290"/>
      <c r="H23" s="290"/>
      <c r="I23" s="290"/>
      <c r="J23" s="291">
        <v>0</v>
      </c>
      <c r="K23" s="292"/>
      <c r="L23" s="292"/>
      <c r="M23" s="290"/>
      <c r="N23" s="168"/>
      <c r="O23" s="290"/>
      <c r="P23" s="168"/>
      <c r="Q23" s="168"/>
      <c r="R23" s="290"/>
      <c r="S23" s="290"/>
      <c r="T23" s="168"/>
      <c r="U23" s="168"/>
      <c r="V23" s="293"/>
      <c r="W23" s="168"/>
      <c r="X23" s="290"/>
      <c r="Y23" s="169"/>
      <c r="Z23" s="294"/>
      <c r="AA23" s="295"/>
      <c r="AB23" s="170"/>
    </row>
    <row r="24" spans="1:28" ht="20.149999999999999" customHeight="1" x14ac:dyDescent="0.3">
      <c r="A24" s="285"/>
      <c r="B24" s="296"/>
      <c r="C24" s="285"/>
      <c r="D24" s="288"/>
      <c r="E24" s="288"/>
      <c r="F24" s="289"/>
      <c r="G24" s="290"/>
      <c r="H24" s="290"/>
      <c r="I24" s="290"/>
      <c r="J24" s="291">
        <v>0</v>
      </c>
      <c r="K24" s="292"/>
      <c r="L24" s="292"/>
      <c r="M24" s="290"/>
      <c r="N24" s="168"/>
      <c r="O24" s="290"/>
      <c r="P24" s="168"/>
      <c r="Q24" s="168"/>
      <c r="R24" s="290"/>
      <c r="S24" s="290"/>
      <c r="T24" s="168"/>
      <c r="U24" s="168"/>
      <c r="V24" s="293"/>
      <c r="W24" s="168"/>
      <c r="X24" s="290"/>
      <c r="Y24" s="169"/>
      <c r="Z24" s="294"/>
      <c r="AA24" s="295"/>
      <c r="AB24" s="170"/>
    </row>
    <row r="25" spans="1:28" ht="20.149999999999999" customHeight="1" x14ac:dyDescent="0.3">
      <c r="A25" s="285"/>
      <c r="B25" s="296"/>
      <c r="C25" s="285"/>
      <c r="D25" s="288"/>
      <c r="E25" s="288"/>
      <c r="F25" s="289"/>
      <c r="G25" s="290"/>
      <c r="H25" s="290"/>
      <c r="I25" s="290"/>
      <c r="J25" s="291">
        <v>0</v>
      </c>
      <c r="K25" s="292"/>
      <c r="L25" s="292"/>
      <c r="M25" s="290"/>
      <c r="N25" s="168"/>
      <c r="O25" s="290"/>
      <c r="P25" s="168"/>
      <c r="Q25" s="168"/>
      <c r="R25" s="290"/>
      <c r="S25" s="290"/>
      <c r="T25" s="168"/>
      <c r="U25" s="168"/>
      <c r="V25" s="293"/>
      <c r="W25" s="168"/>
      <c r="X25" s="290"/>
      <c r="Y25" s="169"/>
      <c r="Z25" s="294"/>
      <c r="AA25" s="295"/>
      <c r="AB25" s="170"/>
    </row>
    <row r="26" spans="1:28" ht="20.149999999999999" customHeight="1" x14ac:dyDescent="0.3">
      <c r="A26" s="285"/>
      <c r="B26" s="296"/>
      <c r="C26" s="285"/>
      <c r="D26" s="288"/>
      <c r="E26" s="288"/>
      <c r="F26" s="289"/>
      <c r="G26" s="290"/>
      <c r="H26" s="290"/>
      <c r="I26" s="290"/>
      <c r="J26" s="291">
        <v>0</v>
      </c>
      <c r="K26" s="292"/>
      <c r="L26" s="292"/>
      <c r="M26" s="290"/>
      <c r="N26" s="168"/>
      <c r="O26" s="290"/>
      <c r="P26" s="168"/>
      <c r="Q26" s="168"/>
      <c r="R26" s="290"/>
      <c r="S26" s="290"/>
      <c r="T26" s="168"/>
      <c r="U26" s="168"/>
      <c r="V26" s="293"/>
      <c r="W26" s="168"/>
      <c r="X26" s="290"/>
      <c r="Y26" s="169"/>
      <c r="Z26" s="294"/>
      <c r="AA26" s="295"/>
      <c r="AB26" s="170"/>
    </row>
    <row r="27" spans="1:28" ht="20.149999999999999" customHeight="1" x14ac:dyDescent="0.3">
      <c r="A27" s="285"/>
      <c r="B27" s="296"/>
      <c r="C27" s="285"/>
      <c r="D27" s="288"/>
      <c r="E27" s="288"/>
      <c r="F27" s="289"/>
      <c r="G27" s="290"/>
      <c r="H27" s="290"/>
      <c r="I27" s="290"/>
      <c r="J27" s="291">
        <v>0</v>
      </c>
      <c r="K27" s="292"/>
      <c r="L27" s="292"/>
      <c r="M27" s="290"/>
      <c r="N27" s="168"/>
      <c r="O27" s="290"/>
      <c r="P27" s="168"/>
      <c r="Q27" s="168"/>
      <c r="R27" s="290"/>
      <c r="S27" s="290"/>
      <c r="T27" s="168"/>
      <c r="U27" s="168"/>
      <c r="V27" s="293"/>
      <c r="W27" s="168"/>
      <c r="X27" s="290"/>
      <c r="Y27" s="169"/>
      <c r="Z27" s="294"/>
      <c r="AA27" s="295"/>
      <c r="AB27" s="170"/>
    </row>
    <row r="28" spans="1:28" ht="20.149999999999999" customHeight="1" x14ac:dyDescent="0.3">
      <c r="A28" s="285"/>
      <c r="B28" s="296"/>
      <c r="C28" s="285"/>
      <c r="D28" s="288"/>
      <c r="E28" s="288"/>
      <c r="F28" s="289"/>
      <c r="G28" s="290"/>
      <c r="H28" s="290"/>
      <c r="I28" s="290"/>
      <c r="J28" s="291">
        <v>0</v>
      </c>
      <c r="K28" s="292"/>
      <c r="L28" s="292"/>
      <c r="M28" s="290"/>
      <c r="N28" s="168"/>
      <c r="O28" s="290"/>
      <c r="P28" s="168"/>
      <c r="Q28" s="168"/>
      <c r="R28" s="290"/>
      <c r="S28" s="290"/>
      <c r="T28" s="168"/>
      <c r="U28" s="168"/>
      <c r="V28" s="293"/>
      <c r="W28" s="168"/>
      <c r="X28" s="290"/>
      <c r="Y28" s="169"/>
      <c r="Z28" s="294"/>
      <c r="AA28" s="295"/>
      <c r="AB28" s="170"/>
    </row>
    <row r="29" spans="1:28" ht="20.149999999999999" customHeight="1" x14ac:dyDescent="0.3">
      <c r="A29" s="285"/>
      <c r="B29" s="296"/>
      <c r="C29" s="285"/>
      <c r="D29" s="288"/>
      <c r="E29" s="288"/>
      <c r="F29" s="289"/>
      <c r="G29" s="290"/>
      <c r="H29" s="290"/>
      <c r="I29" s="290"/>
      <c r="J29" s="291">
        <v>0</v>
      </c>
      <c r="K29" s="292"/>
      <c r="L29" s="292"/>
      <c r="M29" s="290"/>
      <c r="N29" s="168"/>
      <c r="O29" s="290"/>
      <c r="P29" s="168"/>
      <c r="Q29" s="168"/>
      <c r="R29" s="290"/>
      <c r="S29" s="290"/>
      <c r="T29" s="168"/>
      <c r="U29" s="168"/>
      <c r="V29" s="293"/>
      <c r="W29" s="168"/>
      <c r="X29" s="290"/>
      <c r="Y29" s="169"/>
      <c r="Z29" s="294"/>
      <c r="AA29" s="295"/>
      <c r="AB29" s="170"/>
    </row>
    <row r="30" spans="1:28" ht="20.149999999999999" customHeight="1" x14ac:dyDescent="0.3">
      <c r="A30" s="285"/>
      <c r="B30" s="296"/>
      <c r="C30" s="285"/>
      <c r="D30" s="288"/>
      <c r="E30" s="288"/>
      <c r="F30" s="289"/>
      <c r="G30" s="290"/>
      <c r="H30" s="290"/>
      <c r="I30" s="290"/>
      <c r="J30" s="291">
        <v>0</v>
      </c>
      <c r="K30" s="292"/>
      <c r="L30" s="292"/>
      <c r="M30" s="290"/>
      <c r="N30" s="168"/>
      <c r="O30" s="290"/>
      <c r="P30" s="168"/>
      <c r="Q30" s="168"/>
      <c r="R30" s="290"/>
      <c r="S30" s="290"/>
      <c r="T30" s="168"/>
      <c r="U30" s="168"/>
      <c r="V30" s="293"/>
      <c r="W30" s="168"/>
      <c r="X30" s="290"/>
      <c r="Y30" s="169"/>
      <c r="Z30" s="294"/>
      <c r="AA30" s="295"/>
      <c r="AB30" s="170"/>
    </row>
    <row r="31" spans="1:28" ht="20.149999999999999" customHeight="1" x14ac:dyDescent="0.3">
      <c r="A31" s="285"/>
      <c r="B31" s="296"/>
      <c r="C31" s="285"/>
      <c r="D31" s="288"/>
      <c r="E31" s="288"/>
      <c r="F31" s="289"/>
      <c r="G31" s="290"/>
      <c r="H31" s="290"/>
      <c r="I31" s="290"/>
      <c r="J31" s="291">
        <v>0</v>
      </c>
      <c r="K31" s="292"/>
      <c r="L31" s="292"/>
      <c r="M31" s="290"/>
      <c r="N31" s="168"/>
      <c r="O31" s="290"/>
      <c r="P31" s="168"/>
      <c r="Q31" s="168"/>
      <c r="R31" s="290"/>
      <c r="S31" s="290"/>
      <c r="T31" s="168"/>
      <c r="U31" s="168"/>
      <c r="V31" s="293"/>
      <c r="W31" s="168"/>
      <c r="X31" s="290"/>
      <c r="Y31" s="169"/>
      <c r="Z31" s="294"/>
      <c r="AA31" s="295"/>
      <c r="AB31" s="170"/>
    </row>
    <row r="32" spans="1:28" ht="20.149999999999999" customHeight="1" x14ac:dyDescent="0.3">
      <c r="A32" s="285"/>
      <c r="B32" s="296"/>
      <c r="C32" s="285"/>
      <c r="D32" s="288"/>
      <c r="E32" s="288"/>
      <c r="F32" s="289"/>
      <c r="G32" s="290">
        <v>0</v>
      </c>
      <c r="H32" s="290">
        <v>0</v>
      </c>
      <c r="I32" s="290">
        <v>0</v>
      </c>
      <c r="J32" s="291">
        <v>0</v>
      </c>
      <c r="K32" s="292">
        <v>0</v>
      </c>
      <c r="L32" s="292">
        <v>0</v>
      </c>
      <c r="M32" s="290">
        <v>0</v>
      </c>
      <c r="N32" s="168"/>
      <c r="O32" s="290">
        <v>0</v>
      </c>
      <c r="P32" s="168"/>
      <c r="Q32" s="168"/>
      <c r="R32" s="290">
        <v>0</v>
      </c>
      <c r="S32" s="290">
        <v>0</v>
      </c>
      <c r="T32" s="168"/>
      <c r="U32" s="168"/>
      <c r="V32" s="293">
        <v>0</v>
      </c>
      <c r="W32" s="168"/>
      <c r="X32" s="290">
        <v>0</v>
      </c>
      <c r="Y32" s="169"/>
      <c r="Z32" s="298"/>
      <c r="AA32" s="295"/>
      <c r="AB32" s="170"/>
    </row>
    <row r="33" spans="1:28" ht="20.149999999999999" customHeight="1" x14ac:dyDescent="0.3">
      <c r="A33" s="173"/>
      <c r="B33" s="299"/>
      <c r="C33" s="299"/>
      <c r="D33" s="299"/>
      <c r="E33" s="299"/>
      <c r="F33" s="299"/>
      <c r="G33" s="59">
        <f>SUM(G7:G32)</f>
        <v>0</v>
      </c>
      <c r="H33" s="59">
        <f>SUM(H7:H32)</f>
        <v>0</v>
      </c>
      <c r="I33" s="59">
        <f>SUM(I7:I32)</f>
        <v>0</v>
      </c>
      <c r="J33" s="300"/>
      <c r="K33" s="300"/>
      <c r="L33" s="300"/>
      <c r="M33" s="301"/>
      <c r="N33" s="59">
        <f>SUM(N7:N32)</f>
        <v>0</v>
      </c>
      <c r="O33" s="301"/>
      <c r="P33" s="59">
        <f t="shared" ref="P33:U33" si="7">SUM(P7:P32)</f>
        <v>0</v>
      </c>
      <c r="Q33" s="59">
        <f t="shared" si="7"/>
        <v>0</v>
      </c>
      <c r="R33" s="59">
        <f t="shared" si="7"/>
        <v>0</v>
      </c>
      <c r="S33" s="59">
        <f t="shared" si="7"/>
        <v>0</v>
      </c>
      <c r="T33" s="59">
        <f t="shared" si="7"/>
        <v>0</v>
      </c>
      <c r="U33" s="59">
        <f t="shared" si="7"/>
        <v>0</v>
      </c>
      <c r="V33" s="302">
        <v>0</v>
      </c>
      <c r="W33" s="59">
        <f>SUM(W7:W32)</f>
        <v>0</v>
      </c>
      <c r="X33" s="303">
        <v>0</v>
      </c>
      <c r="Y33" s="304"/>
      <c r="Z33" s="304"/>
      <c r="AA33" s="305"/>
      <c r="AB33" s="174">
        <f>SUM(AB7:AB32)</f>
        <v>0</v>
      </c>
    </row>
    <row r="34" spans="1:28" x14ac:dyDescent="0.3">
      <c r="C34" s="175" t="s">
        <v>228</v>
      </c>
      <c r="D34" s="176"/>
      <c r="E34" s="176"/>
      <c r="F34" s="176"/>
      <c r="G34" s="177">
        <f>SUMPRODUCT(G7:G32,$V$7:$V$32)</f>
        <v>0</v>
      </c>
      <c r="H34" s="177">
        <f>SUMPRODUCT(H7:H32,$V$7:$V$32)</f>
        <v>0</v>
      </c>
      <c r="I34" s="177">
        <f>SUMPRODUCT(I7:I32,$V$7:$V$32)</f>
        <v>0</v>
      </c>
      <c r="J34" s="176"/>
      <c r="K34" s="176"/>
      <c r="L34" s="176"/>
      <c r="M34" s="176"/>
      <c r="N34" s="177">
        <f>SUMPRODUCT(N7:N32,$V$7:$V$32)</f>
        <v>0</v>
      </c>
      <c r="O34" s="176"/>
      <c r="P34" s="177">
        <f t="shared" ref="P34:U34" si="8">SUMPRODUCT(P7:P32,$V$7:$V$32)</f>
        <v>0</v>
      </c>
      <c r="Q34" s="177">
        <f t="shared" si="8"/>
        <v>0</v>
      </c>
      <c r="R34" s="177">
        <f t="shared" si="8"/>
        <v>0</v>
      </c>
      <c r="S34" s="177">
        <f t="shared" si="8"/>
        <v>0</v>
      </c>
      <c r="T34" s="177">
        <f t="shared" si="8"/>
        <v>0</v>
      </c>
      <c r="U34" s="177">
        <f t="shared" si="8"/>
        <v>0</v>
      </c>
      <c r="V34" s="176"/>
      <c r="W34" s="176"/>
      <c r="X34" s="178"/>
    </row>
    <row r="37" spans="1:28" x14ac:dyDescent="0.3">
      <c r="H37" s="313"/>
      <c r="I37" s="311" t="e">
        <f>SUM((I9+K9)*(V9/100)+(I10+K10)*(V10/100))+((I11+K11)*V11/100)+((I12+K12)*(V12/100))+((I13+K13)*V13/100)+((I14+K14)*(V14/100))+((I15+K15)*V15/100)+((I16+K16)*(V16/100))+((I32+K32)*V32/100)+((I33+K33)*(V33/100))+((#REF!+#REF!)*#REF!/100)</f>
        <v>#REF!</v>
      </c>
      <c r="J37" s="312"/>
      <c r="K37" s="312"/>
      <c r="L37" s="312"/>
      <c r="M37" s="312"/>
      <c r="N37" s="311" t="e">
        <f>SUM((R9-S9-T9)*(V9/100)+(R10-S10-T10)*(V10/100)+(R11-S11-T11)*(V11/100)+(R12-S12-T12)*(V12/100)+(R13-S13-T13)*(V13/100)+(R14-S14-T14)*(V14/100)+(R15-S15-T15)*(V15/100)+(R16-S16-T16)*(V16/100)+(R32-S32-T32)*(V32/100)+(R33-S33-T33)*(V33/100)+(#REF!-#REF!-#REF!)*(#REF!/100))</f>
        <v>#REF!</v>
      </c>
      <c r="O37" s="179"/>
      <c r="V37" s="180"/>
    </row>
  </sheetData>
  <sheetProtection algorithmName="SHA-512" hashValue="1YgWsv57fQi3zfP1ne95xMFhtMPoaMdAePzc/PK4GMWNJWm0+lGwnh8sYIya78iXPjaRT780Fkls1zrUobPL3g==" saltValue="Y65E4Zxyd/Pp5tkEKztvww==" spinCount="100000" sheet="1" objects="1" scenarios="1"/>
  <mergeCells count="31">
    <mergeCell ref="J1:K1"/>
    <mergeCell ref="AA5:AA6"/>
    <mergeCell ref="AB5:AB6"/>
    <mergeCell ref="U5:U6"/>
    <mergeCell ref="V5:V6"/>
    <mergeCell ref="W5:W6"/>
    <mergeCell ref="X5:X6"/>
    <mergeCell ref="Y5:Y6"/>
    <mergeCell ref="Z5:Z6"/>
    <mergeCell ref="R5:R6"/>
    <mergeCell ref="S5:S6"/>
    <mergeCell ref="T5:T6"/>
    <mergeCell ref="M5:M6"/>
    <mergeCell ref="N5:N6"/>
    <mergeCell ref="O5:O6"/>
    <mergeCell ref="P5:P6"/>
    <mergeCell ref="Q5:Q6"/>
    <mergeCell ref="J5:J6"/>
    <mergeCell ref="K5:K6"/>
    <mergeCell ref="L5:L6"/>
    <mergeCell ref="A5:A6"/>
    <mergeCell ref="B5:B6"/>
    <mergeCell ref="C5:C6"/>
    <mergeCell ref="D5:E5"/>
    <mergeCell ref="F5:F6"/>
    <mergeCell ref="C1:I1"/>
    <mergeCell ref="B3:G3"/>
    <mergeCell ref="B4:G4"/>
    <mergeCell ref="H5:H6"/>
    <mergeCell ref="G5:G6"/>
    <mergeCell ref="I5:I6"/>
  </mergeCells>
  <phoneticPr fontId="30" type="noConversion"/>
  <dataValidations xWindow="5877" yWindow="3138" count="1">
    <dataValidation type="list" allowBlank="1" showErrorMessage="1" sqref="Y7:Y32">
      <formula1>$AG$6:$AG$9</formula1>
      <formula2>0</formula2>
    </dataValidation>
  </dataValidations>
  <pageMargins left="0.7" right="0.7" top="0.75" bottom="0.75" header="0.51180555555555551" footer="0.51180555555555551"/>
  <pageSetup paperSize="9" firstPageNumber="0" orientation="portrait" horizontalDpi="300" verticalDpi="300" r:id="rId1"/>
  <headerFooter alignWithMargins="0"/>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26"/>
  </sheetPr>
  <dimension ref="A1:AG37"/>
  <sheetViews>
    <sheetView topLeftCell="A5" zoomScale="85" zoomScaleNormal="85" workbookViewId="0">
      <selection activeCell="A9" sqref="A9"/>
    </sheetView>
  </sheetViews>
  <sheetFormatPr baseColWidth="10" defaultColWidth="11.453125" defaultRowHeight="12" x14ac:dyDescent="0.3"/>
  <cols>
    <col min="1" max="1" width="11.453125" style="171"/>
    <col min="2" max="2" width="67" style="171" customWidth="1"/>
    <col min="3" max="3" width="44.1796875" style="171" customWidth="1"/>
    <col min="4" max="5" width="7.81640625" style="171" customWidth="1"/>
    <col min="6" max="6" width="6.81640625" style="171" customWidth="1"/>
    <col min="7" max="7" width="14.26953125" style="171" customWidth="1"/>
    <col min="8" max="8" width="9.7265625" style="171" customWidth="1"/>
    <col min="9" max="9" width="17.81640625" style="171" customWidth="1"/>
    <col min="10" max="10" width="12.81640625" style="171" customWidth="1"/>
    <col min="11" max="11" width="12.1796875" style="171" customWidth="1"/>
    <col min="12" max="14" width="11.453125" style="171"/>
    <col min="15" max="15" width="15.81640625" style="171" customWidth="1"/>
    <col min="16" max="16" width="8.1796875" style="171" customWidth="1"/>
    <col min="17" max="17" width="10.26953125" style="171" customWidth="1"/>
    <col min="18" max="18" width="11.453125" style="171"/>
    <col min="19" max="19" width="16" style="171" customWidth="1"/>
    <col min="20" max="20" width="12.54296875" style="171" customWidth="1"/>
    <col min="21" max="21" width="11.81640625" style="171" customWidth="1"/>
    <col min="22" max="22" width="11.7265625" style="171" customWidth="1"/>
    <col min="23" max="23" width="10.81640625" style="171" customWidth="1"/>
    <col min="24" max="24" width="17.26953125" style="171" customWidth="1"/>
    <col min="25" max="25" width="15.7265625" style="171" customWidth="1"/>
    <col min="26" max="26" width="11.453125" style="171"/>
    <col min="27" max="27" width="111.7265625" style="181" customWidth="1"/>
    <col min="28" max="28" width="15.81640625" style="171" customWidth="1"/>
    <col min="29" max="16384" width="11.453125" style="171"/>
  </cols>
  <sheetData>
    <row r="1" spans="1:33" ht="15" customHeight="1" x14ac:dyDescent="0.3">
      <c r="A1" s="195"/>
      <c r="B1" s="195"/>
      <c r="C1" s="433" t="s">
        <v>8</v>
      </c>
      <c r="D1" s="433"/>
      <c r="E1" s="433"/>
      <c r="F1" s="433"/>
      <c r="G1" s="433"/>
      <c r="H1" s="433"/>
      <c r="I1" s="433"/>
      <c r="J1" s="438" t="str">
        <f>RESUMEN!D2</f>
        <v/>
      </c>
      <c r="K1" s="438"/>
      <c r="L1" s="58"/>
      <c r="M1" s="58"/>
      <c r="N1" s="58"/>
      <c r="O1" s="58"/>
      <c r="P1" s="306"/>
      <c r="Q1" s="306"/>
      <c r="R1" s="307"/>
      <c r="S1" s="307"/>
      <c r="T1" s="307"/>
      <c r="U1" s="307"/>
      <c r="V1" s="307"/>
      <c r="W1" s="307"/>
      <c r="X1" s="307"/>
      <c r="Y1" s="306"/>
      <c r="Z1" s="306"/>
      <c r="AA1" s="308"/>
      <c r="AB1" s="306"/>
    </row>
    <row r="2" spans="1:33" x14ac:dyDescent="0.3">
      <c r="A2" s="195"/>
      <c r="B2" s="195"/>
      <c r="C2" s="229"/>
      <c r="D2" s="229"/>
      <c r="E2" s="229"/>
      <c r="F2" s="229"/>
      <c r="G2" s="229"/>
      <c r="H2" s="229"/>
      <c r="I2" s="229"/>
      <c r="J2" s="196"/>
      <c r="K2" s="58"/>
      <c r="L2" s="58"/>
      <c r="M2" s="58"/>
      <c r="N2" s="58"/>
      <c r="O2" s="58"/>
      <c r="P2" s="306"/>
      <c r="Q2" s="306"/>
      <c r="R2" s="307"/>
      <c r="S2" s="307"/>
      <c r="T2" s="307"/>
      <c r="U2" s="307"/>
      <c r="V2" s="307"/>
      <c r="W2" s="307"/>
      <c r="X2" s="307"/>
      <c r="Y2" s="306"/>
      <c r="Z2" s="306"/>
      <c r="AA2" s="308"/>
      <c r="AB2" s="306"/>
    </row>
    <row r="3" spans="1:33" ht="15" customHeight="1" x14ac:dyDescent="0.3">
      <c r="A3" s="309"/>
      <c r="B3" s="434" t="s">
        <v>60</v>
      </c>
      <c r="C3" s="434"/>
      <c r="D3" s="434"/>
      <c r="E3" s="434"/>
      <c r="F3" s="434"/>
      <c r="G3" s="434"/>
      <c r="H3" s="197" t="str">
        <f>RESUMEN!D4</f>
        <v/>
      </c>
      <c r="I3" s="58"/>
      <c r="J3" s="58"/>
      <c r="K3" s="58"/>
      <c r="L3" s="58"/>
      <c r="M3" s="58"/>
      <c r="N3" s="58"/>
      <c r="O3" s="58"/>
      <c r="P3" s="306"/>
      <c r="Q3" s="306"/>
      <c r="R3" s="58"/>
      <c r="S3" s="306"/>
      <c r="T3" s="307"/>
      <c r="U3" s="307"/>
      <c r="V3" s="307"/>
      <c r="W3" s="307"/>
      <c r="X3" s="307"/>
      <c r="Y3" s="307"/>
      <c r="Z3" s="307"/>
      <c r="AA3" s="308"/>
      <c r="AB3" s="307"/>
    </row>
    <row r="4" spans="1:33" ht="22.5" customHeight="1" x14ac:dyDescent="0.3">
      <c r="A4" s="195"/>
      <c r="B4" s="434" t="s">
        <v>61</v>
      </c>
      <c r="C4" s="434"/>
      <c r="D4" s="434"/>
      <c r="E4" s="434"/>
      <c r="F4" s="434"/>
      <c r="G4" s="434"/>
      <c r="H4" s="197" t="str">
        <f>RESUMEN!D5</f>
        <v/>
      </c>
      <c r="I4" s="58"/>
      <c r="J4" s="58"/>
      <c r="K4" s="58"/>
      <c r="L4" s="58"/>
      <c r="M4" s="58"/>
      <c r="N4" s="58"/>
      <c r="O4" s="58"/>
      <c r="P4" s="306"/>
      <c r="Q4" s="306"/>
      <c r="R4" s="58"/>
      <c r="S4" s="306"/>
      <c r="T4" s="307"/>
      <c r="U4" s="307"/>
      <c r="V4" s="307"/>
      <c r="W4" s="307"/>
      <c r="X4" s="307"/>
      <c r="Y4" s="307"/>
      <c r="Z4" s="307"/>
      <c r="AA4" s="308"/>
      <c r="AB4" s="307"/>
    </row>
    <row r="5" spans="1:33" ht="67.5" customHeight="1" x14ac:dyDescent="0.3">
      <c r="A5" s="436" t="s">
        <v>41</v>
      </c>
      <c r="B5" s="435" t="s">
        <v>98</v>
      </c>
      <c r="C5" s="435" t="s">
        <v>99</v>
      </c>
      <c r="D5" s="435" t="s">
        <v>65</v>
      </c>
      <c r="E5" s="435"/>
      <c r="F5" s="437" t="s">
        <v>13</v>
      </c>
      <c r="G5" s="435" t="s">
        <v>100</v>
      </c>
      <c r="H5" s="435" t="s">
        <v>117</v>
      </c>
      <c r="I5" s="435" t="s">
        <v>102</v>
      </c>
      <c r="J5" s="435" t="s">
        <v>103</v>
      </c>
      <c r="K5" s="435" t="s">
        <v>104</v>
      </c>
      <c r="L5" s="435" t="s">
        <v>105</v>
      </c>
      <c r="M5" s="435" t="s">
        <v>106</v>
      </c>
      <c r="N5" s="435" t="s">
        <v>107</v>
      </c>
      <c r="O5" s="435" t="s">
        <v>108</v>
      </c>
      <c r="P5" s="435" t="s">
        <v>109</v>
      </c>
      <c r="Q5" s="435" t="s">
        <v>110</v>
      </c>
      <c r="R5" s="435" t="s">
        <v>84</v>
      </c>
      <c r="S5" s="435" t="s">
        <v>85</v>
      </c>
      <c r="T5" s="435" t="s">
        <v>111</v>
      </c>
      <c r="U5" s="435" t="s">
        <v>112</v>
      </c>
      <c r="V5" s="435" t="s">
        <v>113</v>
      </c>
      <c r="W5" s="435" t="s">
        <v>114</v>
      </c>
      <c r="X5" s="435" t="s">
        <v>91</v>
      </c>
      <c r="Y5" s="435" t="s">
        <v>92</v>
      </c>
      <c r="Z5" s="435" t="s">
        <v>93</v>
      </c>
      <c r="AA5" s="435" t="s">
        <v>94</v>
      </c>
      <c r="AB5" s="435" t="s">
        <v>45</v>
      </c>
    </row>
    <row r="6" spans="1:33" x14ac:dyDescent="0.3">
      <c r="A6" s="436"/>
      <c r="B6" s="435"/>
      <c r="C6" s="435"/>
      <c r="D6" s="310" t="s">
        <v>115</v>
      </c>
      <c r="E6" s="310" t="s">
        <v>116</v>
      </c>
      <c r="F6" s="437"/>
      <c r="G6" s="435"/>
      <c r="H6" s="435"/>
      <c r="I6" s="435"/>
      <c r="J6" s="435"/>
      <c r="K6" s="435"/>
      <c r="L6" s="435"/>
      <c r="M6" s="435"/>
      <c r="N6" s="435"/>
      <c r="O6" s="435"/>
      <c r="P6" s="435"/>
      <c r="Q6" s="435"/>
      <c r="R6" s="435"/>
      <c r="S6" s="435"/>
      <c r="T6" s="435"/>
      <c r="U6" s="435"/>
      <c r="V6" s="435"/>
      <c r="W6" s="435"/>
      <c r="X6" s="435"/>
      <c r="Y6" s="435"/>
      <c r="Z6" s="435"/>
      <c r="AA6" s="435"/>
      <c r="AB6" s="435"/>
      <c r="AG6" s="172" t="s">
        <v>95</v>
      </c>
    </row>
    <row r="7" spans="1:33" ht="20.149999999999999" customHeight="1" x14ac:dyDescent="0.3">
      <c r="A7" s="285" t="str">
        <f>IF(RESUMEN!H9="","",RESUMEN!H9)</f>
        <v/>
      </c>
      <c r="B7" s="286" t="str">
        <f>IF(RESUMEN!I9="","",RESUMEN!I9)</f>
        <v/>
      </c>
      <c r="C7" s="287" t="str">
        <f>IF(RESUMEN!J9="","",RESUMEN!J9)</f>
        <v/>
      </c>
      <c r="D7" s="288"/>
      <c r="E7" s="288"/>
      <c r="F7" s="289"/>
      <c r="G7" s="290">
        <v>0</v>
      </c>
      <c r="H7" s="290">
        <v>0</v>
      </c>
      <c r="I7" s="290">
        <v>0</v>
      </c>
      <c r="J7" s="291">
        <v>0</v>
      </c>
      <c r="K7" s="292">
        <v>0</v>
      </c>
      <c r="L7" s="292">
        <v>0</v>
      </c>
      <c r="M7" s="290">
        <v>0</v>
      </c>
      <c r="N7" s="168">
        <f>SUM(M7*K7)</f>
        <v>0</v>
      </c>
      <c r="O7" s="290">
        <v>0</v>
      </c>
      <c r="P7" s="168">
        <f>SUM(O7*L7)</f>
        <v>0</v>
      </c>
      <c r="Q7" s="168">
        <f>SUM(N7+P7)</f>
        <v>0</v>
      </c>
      <c r="R7" s="290">
        <v>0</v>
      </c>
      <c r="S7" s="290">
        <v>0</v>
      </c>
      <c r="T7" s="168">
        <f>SUM(G7+Q7-R7-S7)</f>
        <v>0</v>
      </c>
      <c r="U7" s="168">
        <f t="shared" ref="U7:U16" si="0">SUM(G7-I7+Q7-R7-S7)</f>
        <v>0</v>
      </c>
      <c r="V7" s="293">
        <v>1</v>
      </c>
      <c r="W7" s="168">
        <f>SUM(U7*V7)</f>
        <v>0</v>
      </c>
      <c r="X7" s="290">
        <v>0</v>
      </c>
      <c r="Y7" s="169"/>
      <c r="Z7" s="294"/>
      <c r="AA7" s="295"/>
      <c r="AB7" s="170">
        <f>SUM(T7-U7)*V7</f>
        <v>0</v>
      </c>
      <c r="AG7" s="172" t="s">
        <v>96</v>
      </c>
    </row>
    <row r="8" spans="1:33" ht="20.149999999999999" customHeight="1" x14ac:dyDescent="0.3">
      <c r="A8" s="285" t="str">
        <f>IF(RESUMEN!H10="","",RESUMEN!H10)</f>
        <v/>
      </c>
      <c r="B8" s="296" t="str">
        <f>IF(RESUMEN!I10="","",RESUMEN!I10)</f>
        <v/>
      </c>
      <c r="C8" s="285" t="str">
        <f>IF(RESUMEN!J10="","",RESUMEN!J10)</f>
        <v/>
      </c>
      <c r="D8" s="288"/>
      <c r="E8" s="288"/>
      <c r="F8" s="289"/>
      <c r="G8" s="290">
        <v>0</v>
      </c>
      <c r="H8" s="290">
        <v>0</v>
      </c>
      <c r="I8" s="290">
        <v>0</v>
      </c>
      <c r="J8" s="291">
        <v>0</v>
      </c>
      <c r="K8" s="292">
        <v>0</v>
      </c>
      <c r="L8" s="292">
        <v>0</v>
      </c>
      <c r="M8" s="290">
        <v>0</v>
      </c>
      <c r="N8" s="168">
        <f t="shared" ref="N8:N16" si="1">SUM(M8*K8)</f>
        <v>0</v>
      </c>
      <c r="O8" s="290">
        <v>0</v>
      </c>
      <c r="P8" s="168">
        <f t="shared" ref="P8:P16" si="2">SUM(O8*L8)</f>
        <v>0</v>
      </c>
      <c r="Q8" s="168">
        <f t="shared" ref="Q8:Q16" si="3">SUM(N8+P8)</f>
        <v>0</v>
      </c>
      <c r="R8" s="290">
        <v>0</v>
      </c>
      <c r="S8" s="290">
        <v>0</v>
      </c>
      <c r="T8" s="168">
        <f t="shared" ref="T8:T16" si="4">SUM(G8+Q8-R8-S8)</f>
        <v>0</v>
      </c>
      <c r="U8" s="168">
        <f t="shared" si="0"/>
        <v>0</v>
      </c>
      <c r="V8" s="293">
        <v>1</v>
      </c>
      <c r="W8" s="168">
        <f t="shared" ref="W8:W16" si="5">SUM(U8*V8)</f>
        <v>0</v>
      </c>
      <c r="X8" s="290">
        <v>0</v>
      </c>
      <c r="Y8" s="169"/>
      <c r="Z8" s="294"/>
      <c r="AA8" s="295"/>
      <c r="AB8" s="170">
        <f t="shared" ref="AB8:AB16" si="6">SUM(T8-U8)*V8</f>
        <v>0</v>
      </c>
      <c r="AG8" s="172" t="s">
        <v>97</v>
      </c>
    </row>
    <row r="9" spans="1:33" ht="20.149999999999999" customHeight="1" x14ac:dyDescent="0.3">
      <c r="A9" s="285"/>
      <c r="B9" s="296" t="str">
        <f>IF(RESUMEN!I11="","",RESUMEN!I11)</f>
        <v/>
      </c>
      <c r="C9" s="285" t="str">
        <f>IF(RESUMEN!J11="","",RESUMEN!J11)</f>
        <v/>
      </c>
      <c r="D9" s="288"/>
      <c r="E9" s="288"/>
      <c r="F9" s="289"/>
      <c r="G9" s="290">
        <v>0</v>
      </c>
      <c r="H9" s="290">
        <v>0</v>
      </c>
      <c r="I9" s="290">
        <v>0</v>
      </c>
      <c r="J9" s="291">
        <v>0</v>
      </c>
      <c r="K9" s="292">
        <v>0</v>
      </c>
      <c r="L9" s="292">
        <v>0</v>
      </c>
      <c r="M9" s="290">
        <v>0</v>
      </c>
      <c r="N9" s="168">
        <f t="shared" si="1"/>
        <v>0</v>
      </c>
      <c r="O9" s="290">
        <v>0</v>
      </c>
      <c r="P9" s="168">
        <f t="shared" si="2"/>
        <v>0</v>
      </c>
      <c r="Q9" s="168">
        <f t="shared" si="3"/>
        <v>0</v>
      </c>
      <c r="R9" s="290">
        <v>0</v>
      </c>
      <c r="S9" s="290">
        <v>0</v>
      </c>
      <c r="T9" s="168">
        <f t="shared" si="4"/>
        <v>0</v>
      </c>
      <c r="U9" s="168">
        <f t="shared" si="0"/>
        <v>0</v>
      </c>
      <c r="V9" s="293">
        <v>0</v>
      </c>
      <c r="W9" s="168">
        <f t="shared" si="5"/>
        <v>0</v>
      </c>
      <c r="X9" s="290">
        <v>0</v>
      </c>
      <c r="Y9" s="169"/>
      <c r="Z9" s="294"/>
      <c r="AA9" s="295"/>
      <c r="AB9" s="170">
        <f t="shared" si="6"/>
        <v>0</v>
      </c>
    </row>
    <row r="10" spans="1:33" ht="20.149999999999999" customHeight="1" x14ac:dyDescent="0.3">
      <c r="A10" s="285" t="str">
        <f>IF(RESUMEN!H12="","",RESUMEN!H12)</f>
        <v/>
      </c>
      <c r="B10" s="296" t="str">
        <f>IF(RESUMEN!I12="","",RESUMEN!I12)</f>
        <v/>
      </c>
      <c r="C10" s="297" t="str">
        <f>IF(RESUMEN!J12="","",RESUMEN!J12)</f>
        <v/>
      </c>
      <c r="D10" s="288"/>
      <c r="E10" s="288"/>
      <c r="F10" s="289"/>
      <c r="G10" s="290">
        <v>0</v>
      </c>
      <c r="H10" s="290">
        <v>0</v>
      </c>
      <c r="I10" s="290">
        <v>0</v>
      </c>
      <c r="J10" s="291">
        <v>0</v>
      </c>
      <c r="K10" s="292">
        <v>0</v>
      </c>
      <c r="L10" s="292">
        <v>0</v>
      </c>
      <c r="M10" s="290">
        <v>0</v>
      </c>
      <c r="N10" s="168">
        <f t="shared" si="1"/>
        <v>0</v>
      </c>
      <c r="O10" s="290">
        <v>0</v>
      </c>
      <c r="P10" s="168">
        <f t="shared" si="2"/>
        <v>0</v>
      </c>
      <c r="Q10" s="168">
        <f t="shared" si="3"/>
        <v>0</v>
      </c>
      <c r="R10" s="290">
        <v>0</v>
      </c>
      <c r="S10" s="290">
        <v>0</v>
      </c>
      <c r="T10" s="168">
        <f t="shared" si="4"/>
        <v>0</v>
      </c>
      <c r="U10" s="168">
        <f t="shared" si="0"/>
        <v>0</v>
      </c>
      <c r="V10" s="293">
        <v>0</v>
      </c>
      <c r="W10" s="168">
        <f t="shared" si="5"/>
        <v>0</v>
      </c>
      <c r="X10" s="290">
        <v>0</v>
      </c>
      <c r="Y10" s="169"/>
      <c r="Z10" s="294"/>
      <c r="AA10" s="295"/>
      <c r="AB10" s="170">
        <f t="shared" si="6"/>
        <v>0</v>
      </c>
    </row>
    <row r="11" spans="1:33" ht="20.149999999999999" customHeight="1" x14ac:dyDescent="0.3">
      <c r="A11" s="285" t="str">
        <f>IF(RESUMEN!H13="","",RESUMEN!H13)</f>
        <v/>
      </c>
      <c r="B11" s="296" t="str">
        <f>IF(RESUMEN!I13="","",RESUMEN!I13)</f>
        <v/>
      </c>
      <c r="C11" s="285" t="str">
        <f>IF(RESUMEN!J13="","",RESUMEN!J13)</f>
        <v/>
      </c>
      <c r="D11" s="288"/>
      <c r="E11" s="288"/>
      <c r="F11" s="289"/>
      <c r="G11" s="290">
        <v>0</v>
      </c>
      <c r="H11" s="290">
        <v>0</v>
      </c>
      <c r="I11" s="290">
        <v>0</v>
      </c>
      <c r="J11" s="291">
        <v>0</v>
      </c>
      <c r="K11" s="292">
        <v>0</v>
      </c>
      <c r="L11" s="292">
        <v>0</v>
      </c>
      <c r="M11" s="290">
        <v>0</v>
      </c>
      <c r="N11" s="168">
        <f t="shared" si="1"/>
        <v>0</v>
      </c>
      <c r="O11" s="290">
        <v>0</v>
      </c>
      <c r="P11" s="168">
        <f t="shared" si="2"/>
        <v>0</v>
      </c>
      <c r="Q11" s="168">
        <f t="shared" si="3"/>
        <v>0</v>
      </c>
      <c r="R11" s="290">
        <v>0</v>
      </c>
      <c r="S11" s="290">
        <v>0</v>
      </c>
      <c r="T11" s="168">
        <f t="shared" si="4"/>
        <v>0</v>
      </c>
      <c r="U11" s="168">
        <f t="shared" si="0"/>
        <v>0</v>
      </c>
      <c r="V11" s="293">
        <v>0</v>
      </c>
      <c r="W11" s="168">
        <f t="shared" si="5"/>
        <v>0</v>
      </c>
      <c r="X11" s="290">
        <v>0</v>
      </c>
      <c r="Y11" s="169"/>
      <c r="Z11" s="298"/>
      <c r="AA11" s="295"/>
      <c r="AB11" s="170">
        <f t="shared" si="6"/>
        <v>0</v>
      </c>
    </row>
    <row r="12" spans="1:33" ht="20.149999999999999" customHeight="1" x14ac:dyDescent="0.3">
      <c r="A12" s="285" t="str">
        <f>IF(RESUMEN!H14="","",RESUMEN!H14)</f>
        <v/>
      </c>
      <c r="B12" s="296" t="str">
        <f>IF(RESUMEN!I14="","",RESUMEN!I14)</f>
        <v/>
      </c>
      <c r="C12" s="285" t="str">
        <f>IF(RESUMEN!J14="","",RESUMEN!J14)</f>
        <v/>
      </c>
      <c r="D12" s="288"/>
      <c r="E12" s="288"/>
      <c r="F12" s="289"/>
      <c r="G12" s="290">
        <v>0</v>
      </c>
      <c r="H12" s="290">
        <v>0</v>
      </c>
      <c r="I12" s="290">
        <v>0</v>
      </c>
      <c r="J12" s="291">
        <v>0</v>
      </c>
      <c r="K12" s="292">
        <v>0</v>
      </c>
      <c r="L12" s="292">
        <v>0</v>
      </c>
      <c r="M12" s="290">
        <v>0</v>
      </c>
      <c r="N12" s="168">
        <f t="shared" si="1"/>
        <v>0</v>
      </c>
      <c r="O12" s="290">
        <v>0</v>
      </c>
      <c r="P12" s="168">
        <f t="shared" si="2"/>
        <v>0</v>
      </c>
      <c r="Q12" s="168">
        <f t="shared" si="3"/>
        <v>0</v>
      </c>
      <c r="R12" s="290">
        <v>0</v>
      </c>
      <c r="S12" s="290">
        <v>0</v>
      </c>
      <c r="T12" s="168">
        <f t="shared" si="4"/>
        <v>0</v>
      </c>
      <c r="U12" s="168">
        <f t="shared" si="0"/>
        <v>0</v>
      </c>
      <c r="V12" s="293">
        <v>0</v>
      </c>
      <c r="W12" s="168">
        <f t="shared" si="5"/>
        <v>0</v>
      </c>
      <c r="X12" s="290">
        <v>0</v>
      </c>
      <c r="Y12" s="169"/>
      <c r="Z12" s="294"/>
      <c r="AA12" s="295"/>
      <c r="AB12" s="170">
        <f t="shared" si="6"/>
        <v>0</v>
      </c>
    </row>
    <row r="13" spans="1:33" ht="20.149999999999999" customHeight="1" x14ac:dyDescent="0.3">
      <c r="A13" s="285" t="str">
        <f>IF(RESUMEN!H15="","",RESUMEN!H15)</f>
        <v/>
      </c>
      <c r="B13" s="296" t="str">
        <f>IF(RESUMEN!I15="","",RESUMEN!I15)</f>
        <v/>
      </c>
      <c r="C13" s="285" t="str">
        <f>IF(RESUMEN!J15="","",RESUMEN!J15)</f>
        <v/>
      </c>
      <c r="D13" s="288"/>
      <c r="E13" s="288"/>
      <c r="F13" s="289"/>
      <c r="G13" s="290">
        <v>0</v>
      </c>
      <c r="H13" s="290">
        <v>0</v>
      </c>
      <c r="I13" s="290">
        <v>0</v>
      </c>
      <c r="J13" s="291">
        <v>0</v>
      </c>
      <c r="K13" s="292">
        <v>0</v>
      </c>
      <c r="L13" s="292">
        <v>0</v>
      </c>
      <c r="M13" s="290">
        <v>0</v>
      </c>
      <c r="N13" s="168">
        <f t="shared" si="1"/>
        <v>0</v>
      </c>
      <c r="O13" s="290">
        <v>0</v>
      </c>
      <c r="P13" s="168">
        <f t="shared" si="2"/>
        <v>0</v>
      </c>
      <c r="Q13" s="168">
        <f t="shared" si="3"/>
        <v>0</v>
      </c>
      <c r="R13" s="290">
        <v>0</v>
      </c>
      <c r="S13" s="290">
        <v>0</v>
      </c>
      <c r="T13" s="168">
        <f t="shared" si="4"/>
        <v>0</v>
      </c>
      <c r="U13" s="168">
        <f t="shared" si="0"/>
        <v>0</v>
      </c>
      <c r="V13" s="293">
        <v>0</v>
      </c>
      <c r="W13" s="168">
        <f t="shared" si="5"/>
        <v>0</v>
      </c>
      <c r="X13" s="290">
        <v>0</v>
      </c>
      <c r="Y13" s="169"/>
      <c r="Z13" s="294"/>
      <c r="AA13" s="295"/>
      <c r="AB13" s="170">
        <f t="shared" si="6"/>
        <v>0</v>
      </c>
    </row>
    <row r="14" spans="1:33" ht="20.149999999999999" customHeight="1" x14ac:dyDescent="0.3">
      <c r="A14" s="285" t="str">
        <f>IF(RESUMEN!H16="","",RESUMEN!H16)</f>
        <v/>
      </c>
      <c r="B14" s="296" t="str">
        <f>IF(RESUMEN!I16="","",RESUMEN!I16)</f>
        <v/>
      </c>
      <c r="C14" s="285" t="str">
        <f>IF(RESUMEN!J16="","",RESUMEN!J16)</f>
        <v/>
      </c>
      <c r="D14" s="288"/>
      <c r="E14" s="288"/>
      <c r="F14" s="289"/>
      <c r="G14" s="290">
        <v>0</v>
      </c>
      <c r="H14" s="290">
        <v>0</v>
      </c>
      <c r="I14" s="290">
        <v>0</v>
      </c>
      <c r="J14" s="291">
        <v>0</v>
      </c>
      <c r="K14" s="292">
        <v>0</v>
      </c>
      <c r="L14" s="292">
        <v>0</v>
      </c>
      <c r="M14" s="290">
        <v>0</v>
      </c>
      <c r="N14" s="168">
        <f t="shared" si="1"/>
        <v>0</v>
      </c>
      <c r="O14" s="290">
        <v>0</v>
      </c>
      <c r="P14" s="168">
        <f t="shared" si="2"/>
        <v>0</v>
      </c>
      <c r="Q14" s="168">
        <f t="shared" si="3"/>
        <v>0</v>
      </c>
      <c r="R14" s="290">
        <v>0</v>
      </c>
      <c r="S14" s="290">
        <v>0</v>
      </c>
      <c r="T14" s="168">
        <f t="shared" si="4"/>
        <v>0</v>
      </c>
      <c r="U14" s="168">
        <f t="shared" si="0"/>
        <v>0</v>
      </c>
      <c r="V14" s="293">
        <v>0</v>
      </c>
      <c r="W14" s="168">
        <f t="shared" si="5"/>
        <v>0</v>
      </c>
      <c r="X14" s="290">
        <v>0</v>
      </c>
      <c r="Y14" s="169"/>
      <c r="Z14" s="294"/>
      <c r="AA14" s="295"/>
      <c r="AB14" s="170">
        <f t="shared" si="6"/>
        <v>0</v>
      </c>
    </row>
    <row r="15" spans="1:33" ht="20.149999999999999" customHeight="1" x14ac:dyDescent="0.3">
      <c r="A15" s="285" t="str">
        <f>IF(RESUMEN!H17="","",RESUMEN!H17)</f>
        <v/>
      </c>
      <c r="B15" s="296" t="str">
        <f>IF(RESUMEN!I17="","",RESUMEN!I17)</f>
        <v/>
      </c>
      <c r="C15" s="285" t="str">
        <f>IF(RESUMEN!J17="","",RESUMEN!J17)</f>
        <v/>
      </c>
      <c r="D15" s="288"/>
      <c r="E15" s="288"/>
      <c r="F15" s="289"/>
      <c r="G15" s="290">
        <v>0</v>
      </c>
      <c r="H15" s="290">
        <v>0</v>
      </c>
      <c r="I15" s="290">
        <v>0</v>
      </c>
      <c r="J15" s="291">
        <v>0</v>
      </c>
      <c r="K15" s="292">
        <v>0</v>
      </c>
      <c r="L15" s="292">
        <v>0</v>
      </c>
      <c r="M15" s="290">
        <v>0</v>
      </c>
      <c r="N15" s="168">
        <f t="shared" si="1"/>
        <v>0</v>
      </c>
      <c r="O15" s="290">
        <v>0</v>
      </c>
      <c r="P15" s="168">
        <f t="shared" si="2"/>
        <v>0</v>
      </c>
      <c r="Q15" s="168">
        <f t="shared" si="3"/>
        <v>0</v>
      </c>
      <c r="R15" s="290">
        <v>0</v>
      </c>
      <c r="S15" s="290">
        <v>0</v>
      </c>
      <c r="T15" s="168">
        <f t="shared" si="4"/>
        <v>0</v>
      </c>
      <c r="U15" s="168">
        <f t="shared" si="0"/>
        <v>0</v>
      </c>
      <c r="V15" s="293">
        <v>0</v>
      </c>
      <c r="W15" s="168">
        <f t="shared" si="5"/>
        <v>0</v>
      </c>
      <c r="X15" s="290">
        <v>0</v>
      </c>
      <c r="Y15" s="169"/>
      <c r="Z15" s="294"/>
      <c r="AA15" s="295"/>
      <c r="AB15" s="170">
        <f t="shared" si="6"/>
        <v>0</v>
      </c>
    </row>
    <row r="16" spans="1:33" ht="20.149999999999999" customHeight="1" x14ac:dyDescent="0.3">
      <c r="A16" s="285" t="str">
        <f>IF(RESUMEN!H18="","",RESUMEN!H18)</f>
        <v/>
      </c>
      <c r="B16" s="296" t="str">
        <f>IF(RESUMEN!I18="","",RESUMEN!I18)</f>
        <v/>
      </c>
      <c r="C16" s="285" t="str">
        <f>IF(RESUMEN!J18="","",RESUMEN!J18)</f>
        <v/>
      </c>
      <c r="D16" s="288"/>
      <c r="E16" s="288"/>
      <c r="F16" s="289"/>
      <c r="G16" s="290">
        <v>0</v>
      </c>
      <c r="H16" s="290">
        <v>0</v>
      </c>
      <c r="I16" s="290">
        <v>0</v>
      </c>
      <c r="J16" s="291">
        <v>0</v>
      </c>
      <c r="K16" s="292">
        <v>0</v>
      </c>
      <c r="L16" s="292">
        <v>0</v>
      </c>
      <c r="M16" s="290">
        <v>0</v>
      </c>
      <c r="N16" s="168">
        <f t="shared" si="1"/>
        <v>0</v>
      </c>
      <c r="O16" s="290">
        <v>0</v>
      </c>
      <c r="P16" s="168">
        <f t="shared" si="2"/>
        <v>0</v>
      </c>
      <c r="Q16" s="168">
        <f t="shared" si="3"/>
        <v>0</v>
      </c>
      <c r="R16" s="290">
        <v>0</v>
      </c>
      <c r="S16" s="290">
        <v>0</v>
      </c>
      <c r="T16" s="168">
        <f t="shared" si="4"/>
        <v>0</v>
      </c>
      <c r="U16" s="168">
        <f t="shared" si="0"/>
        <v>0</v>
      </c>
      <c r="V16" s="293">
        <v>0</v>
      </c>
      <c r="W16" s="168">
        <f t="shared" si="5"/>
        <v>0</v>
      </c>
      <c r="X16" s="290">
        <v>0</v>
      </c>
      <c r="Y16" s="169"/>
      <c r="Z16" s="294"/>
      <c r="AA16" s="295"/>
      <c r="AB16" s="170">
        <f t="shared" si="6"/>
        <v>0</v>
      </c>
    </row>
    <row r="17" spans="1:28" ht="20.149999999999999" customHeight="1" x14ac:dyDescent="0.3">
      <c r="A17" s="285"/>
      <c r="B17" s="296"/>
      <c r="C17" s="285"/>
      <c r="D17" s="288"/>
      <c r="E17" s="288"/>
      <c r="F17" s="289"/>
      <c r="G17" s="290"/>
      <c r="H17" s="290"/>
      <c r="I17" s="290"/>
      <c r="J17" s="291">
        <v>0</v>
      </c>
      <c r="K17" s="292"/>
      <c r="L17" s="292"/>
      <c r="M17" s="290"/>
      <c r="N17" s="168"/>
      <c r="O17" s="290"/>
      <c r="P17" s="168"/>
      <c r="Q17" s="168"/>
      <c r="R17" s="290"/>
      <c r="S17" s="290"/>
      <c r="T17" s="168"/>
      <c r="U17" s="168"/>
      <c r="V17" s="293"/>
      <c r="W17" s="168"/>
      <c r="X17" s="290"/>
      <c r="Y17" s="169"/>
      <c r="Z17" s="294"/>
      <c r="AA17" s="295"/>
      <c r="AB17" s="170"/>
    </row>
    <row r="18" spans="1:28" ht="20.149999999999999" customHeight="1" x14ac:dyDescent="0.3">
      <c r="A18" s="285"/>
      <c r="B18" s="296"/>
      <c r="C18" s="285"/>
      <c r="D18" s="288"/>
      <c r="E18" s="288"/>
      <c r="F18" s="289"/>
      <c r="G18" s="290"/>
      <c r="H18" s="290"/>
      <c r="I18" s="290"/>
      <c r="J18" s="291">
        <v>0</v>
      </c>
      <c r="K18" s="292"/>
      <c r="L18" s="292"/>
      <c r="M18" s="290"/>
      <c r="N18" s="168"/>
      <c r="O18" s="290"/>
      <c r="P18" s="168"/>
      <c r="Q18" s="168"/>
      <c r="R18" s="290"/>
      <c r="S18" s="290"/>
      <c r="T18" s="168"/>
      <c r="U18" s="168"/>
      <c r="V18" s="293"/>
      <c r="W18" s="168"/>
      <c r="X18" s="290"/>
      <c r="Y18" s="169"/>
      <c r="Z18" s="294"/>
      <c r="AA18" s="295"/>
      <c r="AB18" s="170"/>
    </row>
    <row r="19" spans="1:28" ht="20.149999999999999" customHeight="1" x14ac:dyDescent="0.3">
      <c r="A19" s="285"/>
      <c r="B19" s="296"/>
      <c r="C19" s="285"/>
      <c r="D19" s="288"/>
      <c r="E19" s="288"/>
      <c r="F19" s="289"/>
      <c r="G19" s="290"/>
      <c r="H19" s="290"/>
      <c r="I19" s="290"/>
      <c r="J19" s="291">
        <v>0</v>
      </c>
      <c r="K19" s="292"/>
      <c r="L19" s="292"/>
      <c r="M19" s="290"/>
      <c r="N19" s="168"/>
      <c r="O19" s="290"/>
      <c r="P19" s="168"/>
      <c r="Q19" s="168"/>
      <c r="R19" s="290"/>
      <c r="S19" s="290"/>
      <c r="T19" s="168"/>
      <c r="U19" s="168"/>
      <c r="V19" s="293"/>
      <c r="W19" s="168"/>
      <c r="X19" s="290"/>
      <c r="Y19" s="169"/>
      <c r="Z19" s="294"/>
      <c r="AA19" s="295"/>
      <c r="AB19" s="170"/>
    </row>
    <row r="20" spans="1:28" ht="20.149999999999999" customHeight="1" x14ac:dyDescent="0.3">
      <c r="A20" s="285"/>
      <c r="B20" s="296"/>
      <c r="C20" s="285"/>
      <c r="D20" s="288"/>
      <c r="E20" s="288"/>
      <c r="F20" s="289"/>
      <c r="G20" s="290"/>
      <c r="H20" s="290"/>
      <c r="I20" s="290"/>
      <c r="J20" s="291">
        <v>0</v>
      </c>
      <c r="K20" s="292"/>
      <c r="L20" s="292"/>
      <c r="M20" s="290"/>
      <c r="N20" s="168"/>
      <c r="O20" s="290"/>
      <c r="P20" s="168"/>
      <c r="Q20" s="168"/>
      <c r="R20" s="290"/>
      <c r="S20" s="290"/>
      <c r="T20" s="168"/>
      <c r="U20" s="168"/>
      <c r="V20" s="293"/>
      <c r="W20" s="168"/>
      <c r="X20" s="290"/>
      <c r="Y20" s="169"/>
      <c r="Z20" s="294"/>
      <c r="AA20" s="295"/>
      <c r="AB20" s="170"/>
    </row>
    <row r="21" spans="1:28" ht="20.149999999999999" customHeight="1" x14ac:dyDescent="0.3">
      <c r="A21" s="285"/>
      <c r="B21" s="296"/>
      <c r="C21" s="285"/>
      <c r="D21" s="288"/>
      <c r="E21" s="288"/>
      <c r="F21" s="289"/>
      <c r="G21" s="290"/>
      <c r="H21" s="290"/>
      <c r="I21" s="290"/>
      <c r="J21" s="291">
        <v>0</v>
      </c>
      <c r="K21" s="292"/>
      <c r="L21" s="292"/>
      <c r="M21" s="290"/>
      <c r="N21" s="168"/>
      <c r="O21" s="290"/>
      <c r="P21" s="168"/>
      <c r="Q21" s="168"/>
      <c r="R21" s="290"/>
      <c r="S21" s="290"/>
      <c r="T21" s="168"/>
      <c r="U21" s="168"/>
      <c r="V21" s="293"/>
      <c r="W21" s="168"/>
      <c r="X21" s="290"/>
      <c r="Y21" s="169"/>
      <c r="Z21" s="294"/>
      <c r="AA21" s="295"/>
      <c r="AB21" s="170"/>
    </row>
    <row r="22" spans="1:28" ht="20.149999999999999" customHeight="1" x14ac:dyDescent="0.3">
      <c r="A22" s="285"/>
      <c r="B22" s="296"/>
      <c r="C22" s="285"/>
      <c r="D22" s="288"/>
      <c r="E22" s="288"/>
      <c r="F22" s="289"/>
      <c r="G22" s="290"/>
      <c r="H22" s="290"/>
      <c r="I22" s="290"/>
      <c r="J22" s="291">
        <v>0</v>
      </c>
      <c r="K22" s="292"/>
      <c r="L22" s="292"/>
      <c r="M22" s="290"/>
      <c r="N22" s="168"/>
      <c r="O22" s="290"/>
      <c r="P22" s="168"/>
      <c r="Q22" s="168"/>
      <c r="R22" s="290"/>
      <c r="S22" s="290"/>
      <c r="T22" s="168"/>
      <c r="U22" s="168"/>
      <c r="V22" s="293"/>
      <c r="W22" s="168"/>
      <c r="X22" s="290"/>
      <c r="Y22" s="169"/>
      <c r="Z22" s="294"/>
      <c r="AA22" s="295"/>
      <c r="AB22" s="170"/>
    </row>
    <row r="23" spans="1:28" ht="20.149999999999999" customHeight="1" x14ac:dyDescent="0.3">
      <c r="A23" s="285"/>
      <c r="B23" s="296"/>
      <c r="C23" s="285"/>
      <c r="D23" s="288"/>
      <c r="E23" s="288"/>
      <c r="F23" s="289"/>
      <c r="G23" s="290"/>
      <c r="H23" s="290"/>
      <c r="I23" s="290"/>
      <c r="J23" s="291">
        <v>0</v>
      </c>
      <c r="K23" s="292"/>
      <c r="L23" s="292"/>
      <c r="M23" s="290"/>
      <c r="N23" s="168"/>
      <c r="O23" s="290"/>
      <c r="P23" s="168"/>
      <c r="Q23" s="168"/>
      <c r="R23" s="290"/>
      <c r="S23" s="290"/>
      <c r="T23" s="168"/>
      <c r="U23" s="168"/>
      <c r="V23" s="293"/>
      <c r="W23" s="168"/>
      <c r="X23" s="290"/>
      <c r="Y23" s="169"/>
      <c r="Z23" s="294"/>
      <c r="AA23" s="295"/>
      <c r="AB23" s="170"/>
    </row>
    <row r="24" spans="1:28" ht="20.149999999999999" customHeight="1" x14ac:dyDescent="0.3">
      <c r="A24" s="285"/>
      <c r="B24" s="296"/>
      <c r="C24" s="285"/>
      <c r="D24" s="288"/>
      <c r="E24" s="288"/>
      <c r="F24" s="289"/>
      <c r="G24" s="290"/>
      <c r="H24" s="290"/>
      <c r="I24" s="290"/>
      <c r="J24" s="291">
        <v>0</v>
      </c>
      <c r="K24" s="292"/>
      <c r="L24" s="292"/>
      <c r="M24" s="290"/>
      <c r="N24" s="168"/>
      <c r="O24" s="290"/>
      <c r="P24" s="168"/>
      <c r="Q24" s="168"/>
      <c r="R24" s="290"/>
      <c r="S24" s="290"/>
      <c r="T24" s="168"/>
      <c r="U24" s="168"/>
      <c r="V24" s="293"/>
      <c r="W24" s="168"/>
      <c r="X24" s="290"/>
      <c r="Y24" s="169"/>
      <c r="Z24" s="294"/>
      <c r="AA24" s="295"/>
      <c r="AB24" s="170"/>
    </row>
    <row r="25" spans="1:28" ht="20.149999999999999" customHeight="1" x14ac:dyDescent="0.3">
      <c r="A25" s="285"/>
      <c r="B25" s="296"/>
      <c r="C25" s="285"/>
      <c r="D25" s="288"/>
      <c r="E25" s="288"/>
      <c r="F25" s="289"/>
      <c r="G25" s="290"/>
      <c r="H25" s="290"/>
      <c r="I25" s="290"/>
      <c r="J25" s="291">
        <v>0</v>
      </c>
      <c r="K25" s="292"/>
      <c r="L25" s="292"/>
      <c r="M25" s="290"/>
      <c r="N25" s="168"/>
      <c r="O25" s="290"/>
      <c r="P25" s="168"/>
      <c r="Q25" s="168"/>
      <c r="R25" s="290"/>
      <c r="S25" s="290"/>
      <c r="T25" s="168"/>
      <c r="U25" s="168"/>
      <c r="V25" s="293"/>
      <c r="W25" s="168"/>
      <c r="X25" s="290"/>
      <c r="Y25" s="169"/>
      <c r="Z25" s="294"/>
      <c r="AA25" s="295"/>
      <c r="AB25" s="170"/>
    </row>
    <row r="26" spans="1:28" ht="20.149999999999999" customHeight="1" x14ac:dyDescent="0.3">
      <c r="A26" s="285"/>
      <c r="B26" s="296"/>
      <c r="C26" s="285"/>
      <c r="D26" s="288"/>
      <c r="E26" s="288"/>
      <c r="F26" s="289"/>
      <c r="G26" s="290"/>
      <c r="H26" s="290"/>
      <c r="I26" s="290"/>
      <c r="J26" s="291">
        <v>0</v>
      </c>
      <c r="K26" s="292"/>
      <c r="L26" s="292"/>
      <c r="M26" s="290"/>
      <c r="N26" s="168"/>
      <c r="O26" s="290"/>
      <c r="P26" s="168"/>
      <c r="Q26" s="168"/>
      <c r="R26" s="290"/>
      <c r="S26" s="290"/>
      <c r="T26" s="168"/>
      <c r="U26" s="168"/>
      <c r="V26" s="293"/>
      <c r="W26" s="168"/>
      <c r="X26" s="290"/>
      <c r="Y26" s="169"/>
      <c r="Z26" s="294"/>
      <c r="AA26" s="295"/>
      <c r="AB26" s="170"/>
    </row>
    <row r="27" spans="1:28" ht="20.149999999999999" customHeight="1" x14ac:dyDescent="0.3">
      <c r="A27" s="285"/>
      <c r="B27" s="296"/>
      <c r="C27" s="285"/>
      <c r="D27" s="288"/>
      <c r="E27" s="288"/>
      <c r="F27" s="289"/>
      <c r="G27" s="290"/>
      <c r="H27" s="290"/>
      <c r="I27" s="290"/>
      <c r="J27" s="291">
        <v>0</v>
      </c>
      <c r="K27" s="292"/>
      <c r="L27" s="292"/>
      <c r="M27" s="290"/>
      <c r="N27" s="168"/>
      <c r="O27" s="290"/>
      <c r="P27" s="168"/>
      <c r="Q27" s="168"/>
      <c r="R27" s="290"/>
      <c r="S27" s="290"/>
      <c r="T27" s="168"/>
      <c r="U27" s="168"/>
      <c r="V27" s="293"/>
      <c r="W27" s="168"/>
      <c r="X27" s="290"/>
      <c r="Y27" s="169"/>
      <c r="Z27" s="294"/>
      <c r="AA27" s="295"/>
      <c r="AB27" s="170"/>
    </row>
    <row r="28" spans="1:28" ht="20.149999999999999" customHeight="1" x14ac:dyDescent="0.3">
      <c r="A28" s="285"/>
      <c r="B28" s="296"/>
      <c r="C28" s="285"/>
      <c r="D28" s="288"/>
      <c r="E28" s="288"/>
      <c r="F28" s="289"/>
      <c r="G28" s="290"/>
      <c r="H28" s="290"/>
      <c r="I28" s="290"/>
      <c r="J28" s="291">
        <v>0</v>
      </c>
      <c r="K28" s="292"/>
      <c r="L28" s="292"/>
      <c r="M28" s="290"/>
      <c r="N28" s="168"/>
      <c r="O28" s="290"/>
      <c r="P28" s="168"/>
      <c r="Q28" s="168"/>
      <c r="R28" s="290"/>
      <c r="S28" s="290"/>
      <c r="T28" s="168"/>
      <c r="U28" s="168"/>
      <c r="V28" s="293"/>
      <c r="W28" s="168"/>
      <c r="X28" s="290"/>
      <c r="Y28" s="169"/>
      <c r="Z28" s="294"/>
      <c r="AA28" s="295"/>
      <c r="AB28" s="170"/>
    </row>
    <row r="29" spans="1:28" ht="20.149999999999999" customHeight="1" x14ac:dyDescent="0.3">
      <c r="A29" s="285"/>
      <c r="B29" s="296"/>
      <c r="C29" s="285"/>
      <c r="D29" s="288"/>
      <c r="E29" s="288"/>
      <c r="F29" s="289"/>
      <c r="G29" s="290"/>
      <c r="H29" s="290"/>
      <c r="I29" s="290"/>
      <c r="J29" s="291">
        <v>0</v>
      </c>
      <c r="K29" s="292"/>
      <c r="L29" s="292"/>
      <c r="M29" s="290"/>
      <c r="N29" s="168"/>
      <c r="O29" s="290"/>
      <c r="P29" s="168"/>
      <c r="Q29" s="168"/>
      <c r="R29" s="290"/>
      <c r="S29" s="290"/>
      <c r="T29" s="168"/>
      <c r="U29" s="168"/>
      <c r="V29" s="293"/>
      <c r="W29" s="168"/>
      <c r="X29" s="290"/>
      <c r="Y29" s="169"/>
      <c r="Z29" s="294"/>
      <c r="AA29" s="295"/>
      <c r="AB29" s="170"/>
    </row>
    <row r="30" spans="1:28" ht="20.149999999999999" customHeight="1" x14ac:dyDescent="0.3">
      <c r="A30" s="285"/>
      <c r="B30" s="296"/>
      <c r="C30" s="285"/>
      <c r="D30" s="288"/>
      <c r="E30" s="288"/>
      <c r="F30" s="289"/>
      <c r="G30" s="290"/>
      <c r="H30" s="290"/>
      <c r="I30" s="290"/>
      <c r="J30" s="291">
        <v>0</v>
      </c>
      <c r="K30" s="292"/>
      <c r="L30" s="292"/>
      <c r="M30" s="290"/>
      <c r="N30" s="168"/>
      <c r="O30" s="290"/>
      <c r="P30" s="168"/>
      <c r="Q30" s="168"/>
      <c r="R30" s="290"/>
      <c r="S30" s="290"/>
      <c r="T30" s="168"/>
      <c r="U30" s="168"/>
      <c r="V30" s="293"/>
      <c r="W30" s="168"/>
      <c r="X30" s="290"/>
      <c r="Y30" s="169"/>
      <c r="Z30" s="294"/>
      <c r="AA30" s="295"/>
      <c r="AB30" s="170"/>
    </row>
    <row r="31" spans="1:28" ht="20.149999999999999" customHeight="1" x14ac:dyDescent="0.3">
      <c r="A31" s="285"/>
      <c r="B31" s="296"/>
      <c r="C31" s="285"/>
      <c r="D31" s="288"/>
      <c r="E31" s="288"/>
      <c r="F31" s="289"/>
      <c r="G31" s="290"/>
      <c r="H31" s="290"/>
      <c r="I31" s="290"/>
      <c r="J31" s="291">
        <v>0</v>
      </c>
      <c r="K31" s="292"/>
      <c r="L31" s="292"/>
      <c r="M31" s="290"/>
      <c r="N31" s="168"/>
      <c r="O31" s="290"/>
      <c r="P31" s="168"/>
      <c r="Q31" s="168"/>
      <c r="R31" s="290"/>
      <c r="S31" s="290"/>
      <c r="T31" s="168"/>
      <c r="U31" s="168"/>
      <c r="V31" s="293"/>
      <c r="W31" s="168"/>
      <c r="X31" s="290"/>
      <c r="Y31" s="169"/>
      <c r="Z31" s="294"/>
      <c r="AA31" s="295"/>
      <c r="AB31" s="170"/>
    </row>
    <row r="32" spans="1:28" ht="20.149999999999999" customHeight="1" x14ac:dyDescent="0.3">
      <c r="A32" s="285"/>
      <c r="B32" s="296"/>
      <c r="C32" s="285"/>
      <c r="D32" s="288"/>
      <c r="E32" s="288"/>
      <c r="F32" s="289"/>
      <c r="G32" s="290">
        <v>0</v>
      </c>
      <c r="H32" s="290">
        <v>0</v>
      </c>
      <c r="I32" s="290">
        <v>0</v>
      </c>
      <c r="J32" s="291">
        <v>0</v>
      </c>
      <c r="K32" s="292">
        <v>0</v>
      </c>
      <c r="L32" s="292">
        <v>0</v>
      </c>
      <c r="M32" s="290">
        <v>0</v>
      </c>
      <c r="N32" s="168"/>
      <c r="O32" s="290">
        <v>0</v>
      </c>
      <c r="P32" s="168"/>
      <c r="Q32" s="168"/>
      <c r="R32" s="290">
        <v>0</v>
      </c>
      <c r="S32" s="290">
        <v>0</v>
      </c>
      <c r="T32" s="168"/>
      <c r="U32" s="168"/>
      <c r="V32" s="293">
        <v>0</v>
      </c>
      <c r="W32" s="168"/>
      <c r="X32" s="290">
        <v>0</v>
      </c>
      <c r="Y32" s="169"/>
      <c r="Z32" s="298"/>
      <c r="AA32" s="295"/>
      <c r="AB32" s="170"/>
    </row>
    <row r="33" spans="1:28" ht="20.149999999999999" customHeight="1" x14ac:dyDescent="0.3">
      <c r="A33" s="173"/>
      <c r="B33" s="299"/>
      <c r="C33" s="299"/>
      <c r="D33" s="299"/>
      <c r="E33" s="299"/>
      <c r="F33" s="299"/>
      <c r="G33" s="59">
        <f>SUM(G7:G32)</f>
        <v>0</v>
      </c>
      <c r="H33" s="59">
        <f>SUM(H7:H32)</f>
        <v>0</v>
      </c>
      <c r="I33" s="59">
        <f>SUM(I7:I32)</f>
        <v>0</v>
      </c>
      <c r="J33" s="300"/>
      <c r="K33" s="300"/>
      <c r="L33" s="300"/>
      <c r="M33" s="301"/>
      <c r="N33" s="59">
        <f>SUM(N7:N32)</f>
        <v>0</v>
      </c>
      <c r="O33" s="301"/>
      <c r="P33" s="59">
        <f t="shared" ref="P33:U33" si="7">SUM(P7:P32)</f>
        <v>0</v>
      </c>
      <c r="Q33" s="59">
        <f t="shared" si="7"/>
        <v>0</v>
      </c>
      <c r="R33" s="59">
        <f t="shared" si="7"/>
        <v>0</v>
      </c>
      <c r="S33" s="59">
        <f t="shared" si="7"/>
        <v>0</v>
      </c>
      <c r="T33" s="59">
        <f t="shared" si="7"/>
        <v>0</v>
      </c>
      <c r="U33" s="59">
        <f t="shared" si="7"/>
        <v>0</v>
      </c>
      <c r="V33" s="302">
        <v>0</v>
      </c>
      <c r="W33" s="59">
        <f>SUM(W7:W32)</f>
        <v>0</v>
      </c>
      <c r="X33" s="303">
        <v>0</v>
      </c>
      <c r="Y33" s="304"/>
      <c r="Z33" s="304"/>
      <c r="AA33" s="305"/>
      <c r="AB33" s="174">
        <f>SUM(AB7:AB32)</f>
        <v>0</v>
      </c>
    </row>
    <row r="34" spans="1:28" x14ac:dyDescent="0.3">
      <c r="C34" s="175" t="s">
        <v>228</v>
      </c>
      <c r="D34" s="176"/>
      <c r="E34" s="176"/>
      <c r="F34" s="176"/>
      <c r="G34" s="177">
        <f>SUMPRODUCT(G7:G32,$V$7:$V$32)</f>
        <v>0</v>
      </c>
      <c r="H34" s="177">
        <f>SUMPRODUCT(H7:H32,$V$7:$V$32)</f>
        <v>0</v>
      </c>
      <c r="I34" s="177">
        <f>SUMPRODUCT(I7:I32,$V$7:$V$32)</f>
        <v>0</v>
      </c>
      <c r="J34" s="176"/>
      <c r="K34" s="176"/>
      <c r="L34" s="176"/>
      <c r="M34" s="176"/>
      <c r="N34" s="177">
        <f>SUMPRODUCT(N7:N32,$V$7:$V$32)</f>
        <v>0</v>
      </c>
      <c r="O34" s="176"/>
      <c r="P34" s="177">
        <f t="shared" ref="P34:U34" si="8">SUMPRODUCT(P7:P32,$V$7:$V$32)</f>
        <v>0</v>
      </c>
      <c r="Q34" s="177">
        <f t="shared" si="8"/>
        <v>0</v>
      </c>
      <c r="R34" s="177">
        <f t="shared" si="8"/>
        <v>0</v>
      </c>
      <c r="S34" s="177">
        <f t="shared" si="8"/>
        <v>0</v>
      </c>
      <c r="T34" s="177">
        <f t="shared" si="8"/>
        <v>0</v>
      </c>
      <c r="U34" s="177">
        <f t="shared" si="8"/>
        <v>0</v>
      </c>
      <c r="V34" s="176"/>
      <c r="W34" s="176"/>
      <c r="X34" s="178"/>
    </row>
    <row r="37" spans="1:28" x14ac:dyDescent="0.3">
      <c r="H37" s="313"/>
      <c r="I37" s="311" t="e">
        <f>SUM((I9+K9)*(V9/100)+(I10+K10)*(V10/100))+((I11+K11)*V11/100)+((I12+K12)*(V12/100))+((I13+K13)*V13/100)+((I14+K14)*(V14/100))+((I15+K15)*V15/100)+((I16+K16)*(V16/100))+((I32+K32)*V32/100)+((I33+K33)*(V33/100))+((#REF!+#REF!)*#REF!/100)</f>
        <v>#REF!</v>
      </c>
      <c r="J37" s="312"/>
      <c r="K37" s="312"/>
      <c r="L37" s="312"/>
      <c r="M37" s="312"/>
      <c r="N37" s="311" t="e">
        <f>SUM((R9-S9-T9)*(V9/100)+(R10-S10-T10)*(V10/100)+(R11-S11-T11)*(V11/100)+(R12-S12-T12)*(V12/100)+(R13-S13-T13)*(V13/100)+(R14-S14-T14)*(V14/100)+(R15-S15-T15)*(V15/100)+(R16-S16-T16)*(V16/100)+(R32-S32-T32)*(V32/100)+(R33-S33-T33)*(V33/100)+(#REF!-#REF!-#REF!)*(#REF!/100))</f>
        <v>#REF!</v>
      </c>
      <c r="O37" s="179"/>
      <c r="V37" s="180"/>
    </row>
  </sheetData>
  <sheetProtection algorithmName="SHA-512" hashValue="y+8vQ9+SDb8dTy97ItW3AuW5TqUPKKo4tyFuWwDE4MBxz3atYnCZCjge3sk7ujSfU40i+4xBJWAkB6hwIB1b3Q==" saltValue="n23vauly96Bw1KvL9NaRdw==" spinCount="100000" sheet="1" objects="1" scenarios="1"/>
  <mergeCells count="31">
    <mergeCell ref="J1:K1"/>
    <mergeCell ref="AA5:AA6"/>
    <mergeCell ref="AB5:AB6"/>
    <mergeCell ref="U5:U6"/>
    <mergeCell ref="V5:V6"/>
    <mergeCell ref="W5:W6"/>
    <mergeCell ref="X5:X6"/>
    <mergeCell ref="Y5:Y6"/>
    <mergeCell ref="Z5:Z6"/>
    <mergeCell ref="R5:R6"/>
    <mergeCell ref="S5:S6"/>
    <mergeCell ref="T5:T6"/>
    <mergeCell ref="M5:M6"/>
    <mergeCell ref="N5:N6"/>
    <mergeCell ref="O5:O6"/>
    <mergeCell ref="P5:P6"/>
    <mergeCell ref="Q5:Q6"/>
    <mergeCell ref="J5:J6"/>
    <mergeCell ref="K5:K6"/>
    <mergeCell ref="L5:L6"/>
    <mergeCell ref="A5:A6"/>
    <mergeCell ref="B5:B6"/>
    <mergeCell ref="C5:C6"/>
    <mergeCell ref="D5:E5"/>
    <mergeCell ref="F5:F6"/>
    <mergeCell ref="C1:I1"/>
    <mergeCell ref="B3:G3"/>
    <mergeCell ref="B4:G4"/>
    <mergeCell ref="H5:H6"/>
    <mergeCell ref="G5:G6"/>
    <mergeCell ref="I5:I6"/>
  </mergeCells>
  <phoneticPr fontId="30" type="noConversion"/>
  <dataValidations xWindow="32479" yWindow="61937" count="1">
    <dataValidation type="list" allowBlank="1" showErrorMessage="1" sqref="Y7:Y32">
      <formula1>$AG$6:$AG$9</formula1>
      <formula2>0</formula2>
    </dataValidation>
  </dataValidations>
  <pageMargins left="0.7" right="0.7" top="0.75" bottom="0.75" header="0.51180555555555551" footer="0.51180555555555551"/>
  <pageSetup paperSize="9" firstPageNumber="0" orientation="portrait" horizontalDpi="300" verticalDpi="300"/>
  <headerFooter alignWithMargins="0"/>
  <drawing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26"/>
  </sheetPr>
  <dimension ref="A1:AG37"/>
  <sheetViews>
    <sheetView topLeftCell="A5" zoomScale="85" zoomScaleNormal="85" workbookViewId="0">
      <selection activeCell="A9" sqref="A9"/>
    </sheetView>
  </sheetViews>
  <sheetFormatPr baseColWidth="10" defaultColWidth="11.453125" defaultRowHeight="12" x14ac:dyDescent="0.3"/>
  <cols>
    <col min="1" max="1" width="11.453125" style="171"/>
    <col min="2" max="2" width="67" style="171" customWidth="1"/>
    <col min="3" max="3" width="44.1796875" style="171" customWidth="1"/>
    <col min="4" max="5" width="7.81640625" style="171" customWidth="1"/>
    <col min="6" max="6" width="6.81640625" style="171" customWidth="1"/>
    <col min="7" max="7" width="14.26953125" style="171" customWidth="1"/>
    <col min="8" max="8" width="9.7265625" style="171" customWidth="1"/>
    <col min="9" max="9" width="17.81640625" style="171" customWidth="1"/>
    <col min="10" max="10" width="12.81640625" style="171" customWidth="1"/>
    <col min="11" max="11" width="12.1796875" style="171" customWidth="1"/>
    <col min="12" max="14" width="11.453125" style="171"/>
    <col min="15" max="15" width="15.81640625" style="171" customWidth="1"/>
    <col min="16" max="16" width="8.1796875" style="171" customWidth="1"/>
    <col min="17" max="17" width="10.26953125" style="171" customWidth="1"/>
    <col min="18" max="18" width="11.453125" style="171"/>
    <col min="19" max="19" width="16" style="171" customWidth="1"/>
    <col min="20" max="20" width="12.54296875" style="171" customWidth="1"/>
    <col min="21" max="21" width="11.81640625" style="171" customWidth="1"/>
    <col min="22" max="22" width="11.7265625" style="171" customWidth="1"/>
    <col min="23" max="23" width="10.81640625" style="171" customWidth="1"/>
    <col min="24" max="24" width="17.26953125" style="171" customWidth="1"/>
    <col min="25" max="25" width="15.7265625" style="171" customWidth="1"/>
    <col min="26" max="26" width="11.453125" style="171"/>
    <col min="27" max="27" width="111.7265625" style="181" customWidth="1"/>
    <col min="28" max="28" width="15.81640625" style="171" customWidth="1"/>
    <col min="29" max="16384" width="11.453125" style="171"/>
  </cols>
  <sheetData>
    <row r="1" spans="1:33" ht="15" customHeight="1" x14ac:dyDescent="0.3">
      <c r="A1" s="195"/>
      <c r="B1" s="195"/>
      <c r="C1" s="433" t="s">
        <v>8</v>
      </c>
      <c r="D1" s="433"/>
      <c r="E1" s="433"/>
      <c r="F1" s="433"/>
      <c r="G1" s="433"/>
      <c r="H1" s="433"/>
      <c r="I1" s="433"/>
      <c r="J1" s="438" t="str">
        <f>RESUMEN!D2</f>
        <v/>
      </c>
      <c r="K1" s="438"/>
      <c r="L1" s="58"/>
      <c r="M1" s="58"/>
      <c r="N1" s="58"/>
      <c r="O1" s="58"/>
      <c r="P1" s="306"/>
      <c r="Q1" s="306"/>
      <c r="R1" s="307"/>
      <c r="S1" s="307"/>
      <c r="T1" s="307"/>
      <c r="U1" s="307"/>
      <c r="V1" s="307"/>
      <c r="W1" s="307"/>
      <c r="X1" s="307"/>
      <c r="Y1" s="306"/>
      <c r="Z1" s="306"/>
      <c r="AA1" s="308"/>
      <c r="AB1" s="306"/>
    </row>
    <row r="2" spans="1:33" x14ac:dyDescent="0.3">
      <c r="A2" s="195"/>
      <c r="B2" s="195"/>
      <c r="C2" s="229"/>
      <c r="D2" s="229"/>
      <c r="E2" s="229"/>
      <c r="F2" s="229"/>
      <c r="G2" s="229"/>
      <c r="H2" s="229"/>
      <c r="I2" s="229"/>
      <c r="J2" s="196"/>
      <c r="K2" s="58"/>
      <c r="L2" s="58"/>
      <c r="M2" s="58"/>
      <c r="N2" s="58"/>
      <c r="O2" s="58"/>
      <c r="P2" s="306"/>
      <c r="Q2" s="306"/>
      <c r="R2" s="307"/>
      <c r="S2" s="307"/>
      <c r="T2" s="307"/>
      <c r="U2" s="307"/>
      <c r="V2" s="307"/>
      <c r="W2" s="307"/>
      <c r="X2" s="307"/>
      <c r="Y2" s="306"/>
      <c r="Z2" s="306"/>
      <c r="AA2" s="308"/>
      <c r="AB2" s="306"/>
    </row>
    <row r="3" spans="1:33" ht="15" customHeight="1" x14ac:dyDescent="0.3">
      <c r="A3" s="309"/>
      <c r="B3" s="434" t="s">
        <v>60</v>
      </c>
      <c r="C3" s="434"/>
      <c r="D3" s="434"/>
      <c r="E3" s="434"/>
      <c r="F3" s="434"/>
      <c r="G3" s="434"/>
      <c r="H3" s="197" t="str">
        <f>RESUMEN!D4</f>
        <v/>
      </c>
      <c r="I3" s="58"/>
      <c r="J3" s="58"/>
      <c r="K3" s="58"/>
      <c r="L3" s="58"/>
      <c r="M3" s="58"/>
      <c r="N3" s="58"/>
      <c r="O3" s="58"/>
      <c r="P3" s="306"/>
      <c r="Q3" s="306"/>
      <c r="R3" s="58"/>
      <c r="S3" s="306"/>
      <c r="T3" s="307"/>
      <c r="U3" s="307"/>
      <c r="V3" s="307"/>
      <c r="W3" s="307"/>
      <c r="X3" s="307"/>
      <c r="Y3" s="307"/>
      <c r="Z3" s="307"/>
      <c r="AA3" s="308"/>
      <c r="AB3" s="307"/>
    </row>
    <row r="4" spans="1:33" ht="22.5" customHeight="1" x14ac:dyDescent="0.3">
      <c r="A4" s="195"/>
      <c r="B4" s="434" t="s">
        <v>61</v>
      </c>
      <c r="C4" s="434"/>
      <c r="D4" s="434"/>
      <c r="E4" s="434"/>
      <c r="F4" s="434"/>
      <c r="G4" s="434"/>
      <c r="H4" s="197" t="str">
        <f>RESUMEN!D5</f>
        <v/>
      </c>
      <c r="I4" s="58"/>
      <c r="J4" s="58"/>
      <c r="K4" s="58"/>
      <c r="L4" s="58"/>
      <c r="M4" s="58"/>
      <c r="N4" s="58"/>
      <c r="O4" s="58"/>
      <c r="P4" s="306"/>
      <c r="Q4" s="306"/>
      <c r="R4" s="58"/>
      <c r="S4" s="306"/>
      <c r="T4" s="307"/>
      <c r="U4" s="307"/>
      <c r="V4" s="307"/>
      <c r="W4" s="307"/>
      <c r="X4" s="307"/>
      <c r="Y4" s="307"/>
      <c r="Z4" s="307"/>
      <c r="AA4" s="308"/>
      <c r="AB4" s="307"/>
    </row>
    <row r="5" spans="1:33" ht="67.5" customHeight="1" x14ac:dyDescent="0.3">
      <c r="A5" s="436" t="s">
        <v>41</v>
      </c>
      <c r="B5" s="435" t="s">
        <v>98</v>
      </c>
      <c r="C5" s="435" t="s">
        <v>99</v>
      </c>
      <c r="D5" s="435" t="s">
        <v>65</v>
      </c>
      <c r="E5" s="435"/>
      <c r="F5" s="437" t="s">
        <v>13</v>
      </c>
      <c r="G5" s="435" t="s">
        <v>100</v>
      </c>
      <c r="H5" s="435" t="s">
        <v>117</v>
      </c>
      <c r="I5" s="435" t="s">
        <v>102</v>
      </c>
      <c r="J5" s="435" t="s">
        <v>103</v>
      </c>
      <c r="K5" s="435" t="s">
        <v>104</v>
      </c>
      <c r="L5" s="435" t="s">
        <v>105</v>
      </c>
      <c r="M5" s="435" t="s">
        <v>106</v>
      </c>
      <c r="N5" s="435" t="s">
        <v>107</v>
      </c>
      <c r="O5" s="435" t="s">
        <v>108</v>
      </c>
      <c r="P5" s="435" t="s">
        <v>109</v>
      </c>
      <c r="Q5" s="435" t="s">
        <v>110</v>
      </c>
      <c r="R5" s="435" t="s">
        <v>84</v>
      </c>
      <c r="S5" s="435" t="s">
        <v>85</v>
      </c>
      <c r="T5" s="435" t="s">
        <v>111</v>
      </c>
      <c r="U5" s="435" t="s">
        <v>112</v>
      </c>
      <c r="V5" s="435" t="s">
        <v>113</v>
      </c>
      <c r="W5" s="435" t="s">
        <v>114</v>
      </c>
      <c r="X5" s="435" t="s">
        <v>91</v>
      </c>
      <c r="Y5" s="435" t="s">
        <v>92</v>
      </c>
      <c r="Z5" s="435" t="s">
        <v>93</v>
      </c>
      <c r="AA5" s="435" t="s">
        <v>94</v>
      </c>
      <c r="AB5" s="435" t="s">
        <v>45</v>
      </c>
    </row>
    <row r="6" spans="1:33" x14ac:dyDescent="0.3">
      <c r="A6" s="436"/>
      <c r="B6" s="435"/>
      <c r="C6" s="435"/>
      <c r="D6" s="310" t="s">
        <v>115</v>
      </c>
      <c r="E6" s="310" t="s">
        <v>116</v>
      </c>
      <c r="F6" s="437"/>
      <c r="G6" s="435"/>
      <c r="H6" s="435"/>
      <c r="I6" s="435"/>
      <c r="J6" s="435"/>
      <c r="K6" s="435"/>
      <c r="L6" s="435"/>
      <c r="M6" s="435"/>
      <c r="N6" s="435"/>
      <c r="O6" s="435"/>
      <c r="P6" s="435"/>
      <c r="Q6" s="435"/>
      <c r="R6" s="435"/>
      <c r="S6" s="435"/>
      <c r="T6" s="435"/>
      <c r="U6" s="435"/>
      <c r="V6" s="435"/>
      <c r="W6" s="435"/>
      <c r="X6" s="435"/>
      <c r="Y6" s="435"/>
      <c r="Z6" s="435"/>
      <c r="AA6" s="435"/>
      <c r="AB6" s="435"/>
      <c r="AG6" s="172" t="s">
        <v>95</v>
      </c>
    </row>
    <row r="7" spans="1:33" ht="20.149999999999999" customHeight="1" x14ac:dyDescent="0.3">
      <c r="A7" s="285" t="str">
        <f>IF(RESUMEN!H9="","",RESUMEN!H9)</f>
        <v/>
      </c>
      <c r="B7" s="286" t="str">
        <f>IF(RESUMEN!I9="","",RESUMEN!I9)</f>
        <v/>
      </c>
      <c r="C7" s="287" t="str">
        <f>IF(RESUMEN!J9="","",RESUMEN!J9)</f>
        <v/>
      </c>
      <c r="D7" s="288"/>
      <c r="E7" s="288"/>
      <c r="F7" s="289"/>
      <c r="G7" s="290">
        <v>0</v>
      </c>
      <c r="H7" s="290">
        <v>0</v>
      </c>
      <c r="I7" s="290">
        <v>0</v>
      </c>
      <c r="J7" s="291">
        <v>0</v>
      </c>
      <c r="K7" s="292">
        <v>0</v>
      </c>
      <c r="L7" s="292">
        <v>0</v>
      </c>
      <c r="M7" s="290">
        <v>0</v>
      </c>
      <c r="N7" s="168">
        <f>SUM(M7*K7)</f>
        <v>0</v>
      </c>
      <c r="O7" s="290">
        <v>0</v>
      </c>
      <c r="P7" s="168">
        <f>SUM(O7*L7)</f>
        <v>0</v>
      </c>
      <c r="Q7" s="168">
        <f>SUM(N7+P7)</f>
        <v>0</v>
      </c>
      <c r="R7" s="290">
        <v>0</v>
      </c>
      <c r="S7" s="290">
        <v>0</v>
      </c>
      <c r="T7" s="168">
        <f>SUM(G7+Q7-R7-S7)</f>
        <v>0</v>
      </c>
      <c r="U7" s="168">
        <f t="shared" ref="U7:U16" si="0">SUM(G7-I7+Q7-R7-S7)</f>
        <v>0</v>
      </c>
      <c r="V7" s="293">
        <v>1</v>
      </c>
      <c r="W7" s="168">
        <f>SUM(U7*V7)</f>
        <v>0</v>
      </c>
      <c r="X7" s="290">
        <v>0</v>
      </c>
      <c r="Y7" s="169"/>
      <c r="Z7" s="294"/>
      <c r="AA7" s="295"/>
      <c r="AB7" s="170">
        <f>SUM(T7-U7)*V7</f>
        <v>0</v>
      </c>
      <c r="AG7" s="172" t="s">
        <v>96</v>
      </c>
    </row>
    <row r="8" spans="1:33" ht="20.149999999999999" customHeight="1" x14ac:dyDescent="0.3">
      <c r="A8" s="285" t="str">
        <f>IF(RESUMEN!H10="","",RESUMEN!H10)</f>
        <v/>
      </c>
      <c r="B8" s="296" t="str">
        <f>IF(RESUMEN!I10="","",RESUMEN!I10)</f>
        <v/>
      </c>
      <c r="C8" s="285" t="str">
        <f>IF(RESUMEN!J10="","",RESUMEN!J10)</f>
        <v/>
      </c>
      <c r="D8" s="288"/>
      <c r="E8" s="288"/>
      <c r="F8" s="289"/>
      <c r="G8" s="290">
        <v>0</v>
      </c>
      <c r="H8" s="290">
        <v>0</v>
      </c>
      <c r="I8" s="290">
        <v>0</v>
      </c>
      <c r="J8" s="291">
        <v>0</v>
      </c>
      <c r="K8" s="292">
        <v>0</v>
      </c>
      <c r="L8" s="292">
        <v>0</v>
      </c>
      <c r="M8" s="290">
        <v>0</v>
      </c>
      <c r="N8" s="168">
        <f t="shared" ref="N8:N16" si="1">SUM(M8*K8)</f>
        <v>0</v>
      </c>
      <c r="O8" s="290">
        <v>0</v>
      </c>
      <c r="P8" s="168">
        <f t="shared" ref="P8:P16" si="2">SUM(O8*L8)</f>
        <v>0</v>
      </c>
      <c r="Q8" s="168">
        <f t="shared" ref="Q8:Q16" si="3">SUM(N8+P8)</f>
        <v>0</v>
      </c>
      <c r="R8" s="290">
        <v>0</v>
      </c>
      <c r="S8" s="290">
        <v>0</v>
      </c>
      <c r="T8" s="168">
        <f t="shared" ref="T8:T16" si="4">SUM(G8+Q8-R8-S8)</f>
        <v>0</v>
      </c>
      <c r="U8" s="168">
        <f t="shared" si="0"/>
        <v>0</v>
      </c>
      <c r="V8" s="293">
        <v>1</v>
      </c>
      <c r="W8" s="168">
        <f t="shared" ref="W8:W16" si="5">SUM(U8*V8)</f>
        <v>0</v>
      </c>
      <c r="X8" s="290">
        <v>0</v>
      </c>
      <c r="Y8" s="169"/>
      <c r="Z8" s="294"/>
      <c r="AA8" s="295"/>
      <c r="AB8" s="170">
        <f t="shared" ref="AB8:AB16" si="6">SUM(T8-U8)*V8</f>
        <v>0</v>
      </c>
      <c r="AG8" s="172" t="s">
        <v>97</v>
      </c>
    </row>
    <row r="9" spans="1:33" ht="20.149999999999999" customHeight="1" x14ac:dyDescent="0.3">
      <c r="A9" s="285"/>
      <c r="B9" s="296" t="str">
        <f>IF(RESUMEN!I11="","",RESUMEN!I11)</f>
        <v/>
      </c>
      <c r="C9" s="285" t="str">
        <f>IF(RESUMEN!J11="","",RESUMEN!J11)</f>
        <v/>
      </c>
      <c r="D9" s="288"/>
      <c r="E9" s="288"/>
      <c r="F9" s="289"/>
      <c r="G9" s="290">
        <v>0</v>
      </c>
      <c r="H9" s="290">
        <v>0</v>
      </c>
      <c r="I9" s="290">
        <v>0</v>
      </c>
      <c r="J9" s="291">
        <v>0</v>
      </c>
      <c r="K9" s="292">
        <v>0</v>
      </c>
      <c r="L9" s="292">
        <v>0</v>
      </c>
      <c r="M9" s="290">
        <v>0</v>
      </c>
      <c r="N9" s="168">
        <f t="shared" si="1"/>
        <v>0</v>
      </c>
      <c r="O9" s="290">
        <v>0</v>
      </c>
      <c r="P9" s="168">
        <f t="shared" si="2"/>
        <v>0</v>
      </c>
      <c r="Q9" s="168">
        <f t="shared" si="3"/>
        <v>0</v>
      </c>
      <c r="R9" s="290">
        <v>0</v>
      </c>
      <c r="S9" s="290">
        <v>0</v>
      </c>
      <c r="T9" s="168">
        <f t="shared" si="4"/>
        <v>0</v>
      </c>
      <c r="U9" s="168">
        <f t="shared" si="0"/>
        <v>0</v>
      </c>
      <c r="V9" s="293">
        <v>0</v>
      </c>
      <c r="W9" s="168">
        <f t="shared" si="5"/>
        <v>0</v>
      </c>
      <c r="X9" s="290">
        <v>0</v>
      </c>
      <c r="Y9" s="169"/>
      <c r="Z9" s="294"/>
      <c r="AA9" s="295"/>
      <c r="AB9" s="170">
        <f t="shared" si="6"/>
        <v>0</v>
      </c>
    </row>
    <row r="10" spans="1:33" ht="20.149999999999999" customHeight="1" x14ac:dyDescent="0.3">
      <c r="A10" s="285" t="str">
        <f>IF(RESUMEN!H12="","",RESUMEN!H12)</f>
        <v/>
      </c>
      <c r="B10" s="296" t="str">
        <f>IF(RESUMEN!I12="","",RESUMEN!I12)</f>
        <v/>
      </c>
      <c r="C10" s="297" t="str">
        <f>IF(RESUMEN!J12="","",RESUMEN!J12)</f>
        <v/>
      </c>
      <c r="D10" s="288"/>
      <c r="E10" s="288"/>
      <c r="F10" s="289"/>
      <c r="G10" s="290">
        <v>0</v>
      </c>
      <c r="H10" s="290">
        <v>0</v>
      </c>
      <c r="I10" s="290">
        <v>0</v>
      </c>
      <c r="J10" s="291">
        <v>0</v>
      </c>
      <c r="K10" s="292">
        <v>0</v>
      </c>
      <c r="L10" s="292">
        <v>0</v>
      </c>
      <c r="M10" s="290">
        <v>0</v>
      </c>
      <c r="N10" s="168">
        <f t="shared" si="1"/>
        <v>0</v>
      </c>
      <c r="O10" s="290">
        <v>0</v>
      </c>
      <c r="P10" s="168">
        <f t="shared" si="2"/>
        <v>0</v>
      </c>
      <c r="Q10" s="168">
        <f t="shared" si="3"/>
        <v>0</v>
      </c>
      <c r="R10" s="290">
        <v>0</v>
      </c>
      <c r="S10" s="290">
        <v>0</v>
      </c>
      <c r="T10" s="168">
        <f t="shared" si="4"/>
        <v>0</v>
      </c>
      <c r="U10" s="168">
        <f t="shared" si="0"/>
        <v>0</v>
      </c>
      <c r="V10" s="293">
        <v>0</v>
      </c>
      <c r="W10" s="168">
        <f t="shared" si="5"/>
        <v>0</v>
      </c>
      <c r="X10" s="290">
        <v>0</v>
      </c>
      <c r="Y10" s="169"/>
      <c r="Z10" s="294"/>
      <c r="AA10" s="295"/>
      <c r="AB10" s="170">
        <f t="shared" si="6"/>
        <v>0</v>
      </c>
    </row>
    <row r="11" spans="1:33" ht="20.149999999999999" customHeight="1" x14ac:dyDescent="0.3">
      <c r="A11" s="285" t="str">
        <f>IF(RESUMEN!H13="","",RESUMEN!H13)</f>
        <v/>
      </c>
      <c r="B11" s="296" t="str">
        <f>IF(RESUMEN!I13="","",RESUMEN!I13)</f>
        <v/>
      </c>
      <c r="C11" s="285" t="str">
        <f>IF(RESUMEN!J13="","",RESUMEN!J13)</f>
        <v/>
      </c>
      <c r="D11" s="288"/>
      <c r="E11" s="288"/>
      <c r="F11" s="289"/>
      <c r="G11" s="290">
        <v>0</v>
      </c>
      <c r="H11" s="290">
        <v>0</v>
      </c>
      <c r="I11" s="290">
        <v>0</v>
      </c>
      <c r="J11" s="291">
        <v>0</v>
      </c>
      <c r="K11" s="292">
        <v>0</v>
      </c>
      <c r="L11" s="292">
        <v>0</v>
      </c>
      <c r="M11" s="290">
        <v>0</v>
      </c>
      <c r="N11" s="168">
        <f t="shared" si="1"/>
        <v>0</v>
      </c>
      <c r="O11" s="290">
        <v>0</v>
      </c>
      <c r="P11" s="168">
        <f t="shared" si="2"/>
        <v>0</v>
      </c>
      <c r="Q11" s="168">
        <f t="shared" si="3"/>
        <v>0</v>
      </c>
      <c r="R11" s="290">
        <v>0</v>
      </c>
      <c r="S11" s="290">
        <v>0</v>
      </c>
      <c r="T11" s="168">
        <f t="shared" si="4"/>
        <v>0</v>
      </c>
      <c r="U11" s="168">
        <f t="shared" si="0"/>
        <v>0</v>
      </c>
      <c r="V11" s="293">
        <v>0</v>
      </c>
      <c r="W11" s="168">
        <f t="shared" si="5"/>
        <v>0</v>
      </c>
      <c r="X11" s="290">
        <v>0</v>
      </c>
      <c r="Y11" s="169"/>
      <c r="Z11" s="298"/>
      <c r="AA11" s="295"/>
      <c r="AB11" s="170">
        <f t="shared" si="6"/>
        <v>0</v>
      </c>
    </row>
    <row r="12" spans="1:33" ht="20.149999999999999" customHeight="1" x14ac:dyDescent="0.3">
      <c r="A12" s="285" t="str">
        <f>IF(RESUMEN!H14="","",RESUMEN!H14)</f>
        <v/>
      </c>
      <c r="B12" s="296" t="str">
        <f>IF(RESUMEN!I14="","",RESUMEN!I14)</f>
        <v/>
      </c>
      <c r="C12" s="285" t="str">
        <f>IF(RESUMEN!J14="","",RESUMEN!J14)</f>
        <v/>
      </c>
      <c r="D12" s="288"/>
      <c r="E12" s="288"/>
      <c r="F12" s="289"/>
      <c r="G12" s="290">
        <v>0</v>
      </c>
      <c r="H12" s="290">
        <v>0</v>
      </c>
      <c r="I12" s="290">
        <v>0</v>
      </c>
      <c r="J12" s="291">
        <v>0</v>
      </c>
      <c r="K12" s="292">
        <v>0</v>
      </c>
      <c r="L12" s="292">
        <v>0</v>
      </c>
      <c r="M12" s="290">
        <v>0</v>
      </c>
      <c r="N12" s="168">
        <f t="shared" si="1"/>
        <v>0</v>
      </c>
      <c r="O12" s="290">
        <v>0</v>
      </c>
      <c r="P12" s="168">
        <f t="shared" si="2"/>
        <v>0</v>
      </c>
      <c r="Q12" s="168">
        <f t="shared" si="3"/>
        <v>0</v>
      </c>
      <c r="R12" s="290">
        <v>0</v>
      </c>
      <c r="S12" s="290">
        <v>0</v>
      </c>
      <c r="T12" s="168">
        <f t="shared" si="4"/>
        <v>0</v>
      </c>
      <c r="U12" s="168">
        <f t="shared" si="0"/>
        <v>0</v>
      </c>
      <c r="V12" s="293">
        <v>0</v>
      </c>
      <c r="W12" s="168">
        <f t="shared" si="5"/>
        <v>0</v>
      </c>
      <c r="X12" s="290">
        <v>0</v>
      </c>
      <c r="Y12" s="169"/>
      <c r="Z12" s="294"/>
      <c r="AA12" s="295"/>
      <c r="AB12" s="170">
        <f t="shared" si="6"/>
        <v>0</v>
      </c>
    </row>
    <row r="13" spans="1:33" ht="20.149999999999999" customHeight="1" x14ac:dyDescent="0.3">
      <c r="A13" s="285" t="str">
        <f>IF(RESUMEN!H15="","",RESUMEN!H15)</f>
        <v/>
      </c>
      <c r="B13" s="296" t="str">
        <f>IF(RESUMEN!I15="","",RESUMEN!I15)</f>
        <v/>
      </c>
      <c r="C13" s="285" t="str">
        <f>IF(RESUMEN!J15="","",RESUMEN!J15)</f>
        <v/>
      </c>
      <c r="D13" s="288"/>
      <c r="E13" s="288"/>
      <c r="F13" s="289"/>
      <c r="G13" s="290">
        <v>0</v>
      </c>
      <c r="H13" s="290">
        <v>0</v>
      </c>
      <c r="I13" s="290">
        <v>0</v>
      </c>
      <c r="J13" s="291">
        <v>0</v>
      </c>
      <c r="K13" s="292">
        <v>0</v>
      </c>
      <c r="L13" s="292">
        <v>0</v>
      </c>
      <c r="M13" s="290">
        <v>0</v>
      </c>
      <c r="N13" s="168">
        <f t="shared" si="1"/>
        <v>0</v>
      </c>
      <c r="O13" s="290">
        <v>0</v>
      </c>
      <c r="P13" s="168">
        <f t="shared" si="2"/>
        <v>0</v>
      </c>
      <c r="Q13" s="168">
        <f t="shared" si="3"/>
        <v>0</v>
      </c>
      <c r="R13" s="290">
        <v>0</v>
      </c>
      <c r="S13" s="290">
        <v>0</v>
      </c>
      <c r="T13" s="168">
        <f t="shared" si="4"/>
        <v>0</v>
      </c>
      <c r="U13" s="168">
        <f t="shared" si="0"/>
        <v>0</v>
      </c>
      <c r="V13" s="293">
        <v>0</v>
      </c>
      <c r="W13" s="168">
        <f t="shared" si="5"/>
        <v>0</v>
      </c>
      <c r="X13" s="290">
        <v>0</v>
      </c>
      <c r="Y13" s="169"/>
      <c r="Z13" s="294"/>
      <c r="AA13" s="295"/>
      <c r="AB13" s="170">
        <f t="shared" si="6"/>
        <v>0</v>
      </c>
    </row>
    <row r="14" spans="1:33" ht="20.149999999999999" customHeight="1" x14ac:dyDescent="0.3">
      <c r="A14" s="285" t="str">
        <f>IF(RESUMEN!H16="","",RESUMEN!H16)</f>
        <v/>
      </c>
      <c r="B14" s="296" t="str">
        <f>IF(RESUMEN!I16="","",RESUMEN!I16)</f>
        <v/>
      </c>
      <c r="C14" s="285" t="str">
        <f>IF(RESUMEN!J16="","",RESUMEN!J16)</f>
        <v/>
      </c>
      <c r="D14" s="288"/>
      <c r="E14" s="288"/>
      <c r="F14" s="289"/>
      <c r="G14" s="290">
        <v>0</v>
      </c>
      <c r="H14" s="290">
        <v>0</v>
      </c>
      <c r="I14" s="290">
        <v>0</v>
      </c>
      <c r="J14" s="291">
        <v>0</v>
      </c>
      <c r="K14" s="292">
        <v>0</v>
      </c>
      <c r="L14" s="292">
        <v>0</v>
      </c>
      <c r="M14" s="290">
        <v>0</v>
      </c>
      <c r="N14" s="168">
        <f t="shared" si="1"/>
        <v>0</v>
      </c>
      <c r="O14" s="290">
        <v>0</v>
      </c>
      <c r="P14" s="168">
        <f t="shared" si="2"/>
        <v>0</v>
      </c>
      <c r="Q14" s="168">
        <f t="shared" si="3"/>
        <v>0</v>
      </c>
      <c r="R14" s="290">
        <v>0</v>
      </c>
      <c r="S14" s="290">
        <v>0</v>
      </c>
      <c r="T14" s="168">
        <f t="shared" si="4"/>
        <v>0</v>
      </c>
      <c r="U14" s="168">
        <f t="shared" si="0"/>
        <v>0</v>
      </c>
      <c r="V14" s="293">
        <v>0</v>
      </c>
      <c r="W14" s="168">
        <f t="shared" si="5"/>
        <v>0</v>
      </c>
      <c r="X14" s="290">
        <v>0</v>
      </c>
      <c r="Y14" s="169"/>
      <c r="Z14" s="294"/>
      <c r="AA14" s="295"/>
      <c r="AB14" s="170">
        <f t="shared" si="6"/>
        <v>0</v>
      </c>
    </row>
    <row r="15" spans="1:33" ht="20.149999999999999" customHeight="1" x14ac:dyDescent="0.3">
      <c r="A15" s="285" t="str">
        <f>IF(RESUMEN!H17="","",RESUMEN!H17)</f>
        <v/>
      </c>
      <c r="B15" s="296" t="str">
        <f>IF(RESUMEN!I17="","",RESUMEN!I17)</f>
        <v/>
      </c>
      <c r="C15" s="285" t="str">
        <f>IF(RESUMEN!J17="","",RESUMEN!J17)</f>
        <v/>
      </c>
      <c r="D15" s="288"/>
      <c r="E15" s="288"/>
      <c r="F15" s="289"/>
      <c r="G15" s="290">
        <v>0</v>
      </c>
      <c r="H15" s="290">
        <v>0</v>
      </c>
      <c r="I15" s="290">
        <v>0</v>
      </c>
      <c r="J15" s="291">
        <v>0</v>
      </c>
      <c r="K15" s="292">
        <v>0</v>
      </c>
      <c r="L15" s="292">
        <v>0</v>
      </c>
      <c r="M15" s="290">
        <v>0</v>
      </c>
      <c r="N15" s="168">
        <f t="shared" si="1"/>
        <v>0</v>
      </c>
      <c r="O15" s="290">
        <v>0</v>
      </c>
      <c r="P15" s="168">
        <f t="shared" si="2"/>
        <v>0</v>
      </c>
      <c r="Q15" s="168">
        <f t="shared" si="3"/>
        <v>0</v>
      </c>
      <c r="R15" s="290">
        <v>0</v>
      </c>
      <c r="S15" s="290">
        <v>0</v>
      </c>
      <c r="T15" s="168">
        <f t="shared" si="4"/>
        <v>0</v>
      </c>
      <c r="U15" s="168">
        <f t="shared" si="0"/>
        <v>0</v>
      </c>
      <c r="V15" s="293">
        <v>0</v>
      </c>
      <c r="W15" s="168">
        <f t="shared" si="5"/>
        <v>0</v>
      </c>
      <c r="X15" s="290">
        <v>0</v>
      </c>
      <c r="Y15" s="169"/>
      <c r="Z15" s="294"/>
      <c r="AA15" s="295"/>
      <c r="AB15" s="170">
        <f t="shared" si="6"/>
        <v>0</v>
      </c>
    </row>
    <row r="16" spans="1:33" ht="20.149999999999999" customHeight="1" x14ac:dyDescent="0.3">
      <c r="A16" s="285" t="str">
        <f>IF(RESUMEN!H18="","",RESUMEN!H18)</f>
        <v/>
      </c>
      <c r="B16" s="296" t="str">
        <f>IF(RESUMEN!I18="","",RESUMEN!I18)</f>
        <v/>
      </c>
      <c r="C16" s="285" t="str">
        <f>IF(RESUMEN!J18="","",RESUMEN!J18)</f>
        <v/>
      </c>
      <c r="D16" s="288"/>
      <c r="E16" s="288"/>
      <c r="F16" s="289"/>
      <c r="G16" s="290">
        <v>0</v>
      </c>
      <c r="H16" s="290">
        <v>0</v>
      </c>
      <c r="I16" s="290">
        <v>0</v>
      </c>
      <c r="J16" s="291">
        <v>0</v>
      </c>
      <c r="K16" s="292">
        <v>0</v>
      </c>
      <c r="L16" s="292">
        <v>0</v>
      </c>
      <c r="M16" s="290">
        <v>0</v>
      </c>
      <c r="N16" s="168">
        <f t="shared" si="1"/>
        <v>0</v>
      </c>
      <c r="O16" s="290">
        <v>0</v>
      </c>
      <c r="P16" s="168">
        <f t="shared" si="2"/>
        <v>0</v>
      </c>
      <c r="Q16" s="168">
        <f t="shared" si="3"/>
        <v>0</v>
      </c>
      <c r="R16" s="290">
        <v>0</v>
      </c>
      <c r="S16" s="290">
        <v>0</v>
      </c>
      <c r="T16" s="168">
        <f t="shared" si="4"/>
        <v>0</v>
      </c>
      <c r="U16" s="168">
        <f t="shared" si="0"/>
        <v>0</v>
      </c>
      <c r="V16" s="293">
        <v>0</v>
      </c>
      <c r="W16" s="168">
        <f t="shared" si="5"/>
        <v>0</v>
      </c>
      <c r="X16" s="290">
        <v>0</v>
      </c>
      <c r="Y16" s="169"/>
      <c r="Z16" s="294"/>
      <c r="AA16" s="295"/>
      <c r="AB16" s="170">
        <f t="shared" si="6"/>
        <v>0</v>
      </c>
    </row>
    <row r="17" spans="1:28" ht="20.149999999999999" customHeight="1" x14ac:dyDescent="0.3">
      <c r="A17" s="285"/>
      <c r="B17" s="296"/>
      <c r="C17" s="285"/>
      <c r="D17" s="288"/>
      <c r="E17" s="288"/>
      <c r="F17" s="289"/>
      <c r="G17" s="290"/>
      <c r="H17" s="290"/>
      <c r="I17" s="290"/>
      <c r="J17" s="291">
        <v>0</v>
      </c>
      <c r="K17" s="292"/>
      <c r="L17" s="292"/>
      <c r="M17" s="290"/>
      <c r="N17" s="168"/>
      <c r="O17" s="290"/>
      <c r="P17" s="168"/>
      <c r="Q17" s="168"/>
      <c r="R17" s="290"/>
      <c r="S17" s="290"/>
      <c r="T17" s="168"/>
      <c r="U17" s="168"/>
      <c r="V17" s="293"/>
      <c r="W17" s="168"/>
      <c r="X17" s="290"/>
      <c r="Y17" s="169"/>
      <c r="Z17" s="294"/>
      <c r="AA17" s="295"/>
      <c r="AB17" s="170"/>
    </row>
    <row r="18" spans="1:28" ht="20.149999999999999" customHeight="1" x14ac:dyDescent="0.3">
      <c r="A18" s="285"/>
      <c r="B18" s="296"/>
      <c r="C18" s="285"/>
      <c r="D18" s="288"/>
      <c r="E18" s="288"/>
      <c r="F18" s="289"/>
      <c r="G18" s="290"/>
      <c r="H18" s="290"/>
      <c r="I18" s="290"/>
      <c r="J18" s="291">
        <v>0</v>
      </c>
      <c r="K18" s="292"/>
      <c r="L18" s="292"/>
      <c r="M18" s="290"/>
      <c r="N18" s="168"/>
      <c r="O18" s="290"/>
      <c r="P18" s="168"/>
      <c r="Q18" s="168"/>
      <c r="R18" s="290"/>
      <c r="S18" s="290"/>
      <c r="T18" s="168"/>
      <c r="U18" s="168"/>
      <c r="V18" s="293"/>
      <c r="W18" s="168"/>
      <c r="X18" s="290"/>
      <c r="Y18" s="169"/>
      <c r="Z18" s="294"/>
      <c r="AA18" s="295"/>
      <c r="AB18" s="170"/>
    </row>
    <row r="19" spans="1:28" ht="20.149999999999999" customHeight="1" x14ac:dyDescent="0.3">
      <c r="A19" s="285"/>
      <c r="B19" s="296"/>
      <c r="C19" s="285"/>
      <c r="D19" s="288"/>
      <c r="E19" s="288"/>
      <c r="F19" s="289"/>
      <c r="G19" s="290"/>
      <c r="H19" s="290"/>
      <c r="I19" s="290"/>
      <c r="J19" s="291">
        <v>0</v>
      </c>
      <c r="K19" s="292"/>
      <c r="L19" s="292"/>
      <c r="M19" s="290"/>
      <c r="N19" s="168"/>
      <c r="O19" s="290"/>
      <c r="P19" s="168"/>
      <c r="Q19" s="168"/>
      <c r="R19" s="290"/>
      <c r="S19" s="290"/>
      <c r="T19" s="168"/>
      <c r="U19" s="168"/>
      <c r="V19" s="293"/>
      <c r="W19" s="168"/>
      <c r="X19" s="290"/>
      <c r="Y19" s="169"/>
      <c r="Z19" s="294"/>
      <c r="AA19" s="295"/>
      <c r="AB19" s="170"/>
    </row>
    <row r="20" spans="1:28" ht="20.149999999999999" customHeight="1" x14ac:dyDescent="0.3">
      <c r="A20" s="285"/>
      <c r="B20" s="296"/>
      <c r="C20" s="285"/>
      <c r="D20" s="288"/>
      <c r="E20" s="288"/>
      <c r="F20" s="289"/>
      <c r="G20" s="290"/>
      <c r="H20" s="290"/>
      <c r="I20" s="290"/>
      <c r="J20" s="291">
        <v>0</v>
      </c>
      <c r="K20" s="292"/>
      <c r="L20" s="292"/>
      <c r="M20" s="290"/>
      <c r="N20" s="168"/>
      <c r="O20" s="290"/>
      <c r="P20" s="168"/>
      <c r="Q20" s="168"/>
      <c r="R20" s="290"/>
      <c r="S20" s="290"/>
      <c r="T20" s="168"/>
      <c r="U20" s="168"/>
      <c r="V20" s="293"/>
      <c r="W20" s="168"/>
      <c r="X20" s="290"/>
      <c r="Y20" s="169"/>
      <c r="Z20" s="294"/>
      <c r="AA20" s="295"/>
      <c r="AB20" s="170"/>
    </row>
    <row r="21" spans="1:28" ht="20.149999999999999" customHeight="1" x14ac:dyDescent="0.3">
      <c r="A21" s="285"/>
      <c r="B21" s="296"/>
      <c r="C21" s="285"/>
      <c r="D21" s="288"/>
      <c r="E21" s="288"/>
      <c r="F21" s="289"/>
      <c r="G21" s="290"/>
      <c r="H21" s="290"/>
      <c r="I21" s="290"/>
      <c r="J21" s="291">
        <v>0</v>
      </c>
      <c r="K21" s="292"/>
      <c r="L21" s="292"/>
      <c r="M21" s="290"/>
      <c r="N21" s="168"/>
      <c r="O21" s="290"/>
      <c r="P21" s="168"/>
      <c r="Q21" s="168"/>
      <c r="R21" s="290"/>
      <c r="S21" s="290"/>
      <c r="T21" s="168"/>
      <c r="U21" s="168"/>
      <c r="V21" s="293"/>
      <c r="W21" s="168"/>
      <c r="X21" s="290"/>
      <c r="Y21" s="169"/>
      <c r="Z21" s="294"/>
      <c r="AA21" s="295"/>
      <c r="AB21" s="170"/>
    </row>
    <row r="22" spans="1:28" ht="20.149999999999999" customHeight="1" x14ac:dyDescent="0.3">
      <c r="A22" s="285"/>
      <c r="B22" s="296"/>
      <c r="C22" s="285"/>
      <c r="D22" s="288"/>
      <c r="E22" s="288"/>
      <c r="F22" s="289"/>
      <c r="G22" s="290"/>
      <c r="H22" s="290"/>
      <c r="I22" s="290"/>
      <c r="J22" s="291">
        <v>0</v>
      </c>
      <c r="K22" s="292"/>
      <c r="L22" s="292"/>
      <c r="M22" s="290"/>
      <c r="N22" s="168"/>
      <c r="O22" s="290"/>
      <c r="P22" s="168"/>
      <c r="Q22" s="168"/>
      <c r="R22" s="290"/>
      <c r="S22" s="290"/>
      <c r="T22" s="168"/>
      <c r="U22" s="168"/>
      <c r="V22" s="293"/>
      <c r="W22" s="168"/>
      <c r="X22" s="290"/>
      <c r="Y22" s="169"/>
      <c r="Z22" s="294"/>
      <c r="AA22" s="295"/>
      <c r="AB22" s="170"/>
    </row>
    <row r="23" spans="1:28" ht="20.149999999999999" customHeight="1" x14ac:dyDescent="0.3">
      <c r="A23" s="285"/>
      <c r="B23" s="296"/>
      <c r="C23" s="285"/>
      <c r="D23" s="288"/>
      <c r="E23" s="288"/>
      <c r="F23" s="289"/>
      <c r="G23" s="290"/>
      <c r="H23" s="290"/>
      <c r="I23" s="290"/>
      <c r="J23" s="291">
        <v>0</v>
      </c>
      <c r="K23" s="292"/>
      <c r="L23" s="292"/>
      <c r="M23" s="290"/>
      <c r="N23" s="168"/>
      <c r="O23" s="290"/>
      <c r="P23" s="168"/>
      <c r="Q23" s="168"/>
      <c r="R23" s="290"/>
      <c r="S23" s="290"/>
      <c r="T23" s="168"/>
      <c r="U23" s="168"/>
      <c r="V23" s="293"/>
      <c r="W23" s="168"/>
      <c r="X23" s="290"/>
      <c r="Y23" s="169"/>
      <c r="Z23" s="294"/>
      <c r="AA23" s="295"/>
      <c r="AB23" s="170"/>
    </row>
    <row r="24" spans="1:28" ht="20.149999999999999" customHeight="1" x14ac:dyDescent="0.3">
      <c r="A24" s="285"/>
      <c r="B24" s="296"/>
      <c r="C24" s="285"/>
      <c r="D24" s="288"/>
      <c r="E24" s="288"/>
      <c r="F24" s="289"/>
      <c r="G24" s="290"/>
      <c r="H24" s="290"/>
      <c r="I24" s="290"/>
      <c r="J24" s="291">
        <v>0</v>
      </c>
      <c r="K24" s="292"/>
      <c r="L24" s="292"/>
      <c r="M24" s="290"/>
      <c r="N24" s="168"/>
      <c r="O24" s="290"/>
      <c r="P24" s="168"/>
      <c r="Q24" s="168"/>
      <c r="R24" s="290"/>
      <c r="S24" s="290"/>
      <c r="T24" s="168"/>
      <c r="U24" s="168"/>
      <c r="V24" s="293"/>
      <c r="W24" s="168"/>
      <c r="X24" s="290"/>
      <c r="Y24" s="169"/>
      <c r="Z24" s="294"/>
      <c r="AA24" s="295"/>
      <c r="AB24" s="170"/>
    </row>
    <row r="25" spans="1:28" ht="20.149999999999999" customHeight="1" x14ac:dyDescent="0.3">
      <c r="A25" s="285"/>
      <c r="B25" s="296"/>
      <c r="C25" s="285"/>
      <c r="D25" s="288"/>
      <c r="E25" s="288"/>
      <c r="F25" s="289"/>
      <c r="G25" s="290"/>
      <c r="H25" s="290"/>
      <c r="I25" s="290"/>
      <c r="J25" s="291">
        <v>0</v>
      </c>
      <c r="K25" s="292"/>
      <c r="L25" s="292"/>
      <c r="M25" s="290"/>
      <c r="N25" s="168"/>
      <c r="O25" s="290"/>
      <c r="P25" s="168"/>
      <c r="Q25" s="168"/>
      <c r="R25" s="290"/>
      <c r="S25" s="290"/>
      <c r="T25" s="168"/>
      <c r="U25" s="168"/>
      <c r="V25" s="293"/>
      <c r="W25" s="168"/>
      <c r="X25" s="290"/>
      <c r="Y25" s="169"/>
      <c r="Z25" s="294"/>
      <c r="AA25" s="295"/>
      <c r="AB25" s="170"/>
    </row>
    <row r="26" spans="1:28" ht="20.149999999999999" customHeight="1" x14ac:dyDescent="0.3">
      <c r="A26" s="285"/>
      <c r="B26" s="296"/>
      <c r="C26" s="285"/>
      <c r="D26" s="288"/>
      <c r="E26" s="288"/>
      <c r="F26" s="289"/>
      <c r="G26" s="290"/>
      <c r="H26" s="290"/>
      <c r="I26" s="290"/>
      <c r="J26" s="291">
        <v>0</v>
      </c>
      <c r="K26" s="292"/>
      <c r="L26" s="292"/>
      <c r="M26" s="290"/>
      <c r="N26" s="168"/>
      <c r="O26" s="290"/>
      <c r="P26" s="168"/>
      <c r="Q26" s="168"/>
      <c r="R26" s="290"/>
      <c r="S26" s="290"/>
      <c r="T26" s="168"/>
      <c r="U26" s="168"/>
      <c r="V26" s="293"/>
      <c r="W26" s="168"/>
      <c r="X26" s="290"/>
      <c r="Y26" s="169"/>
      <c r="Z26" s="294"/>
      <c r="AA26" s="295"/>
      <c r="AB26" s="170"/>
    </row>
    <row r="27" spans="1:28" ht="20.149999999999999" customHeight="1" x14ac:dyDescent="0.3">
      <c r="A27" s="285"/>
      <c r="B27" s="296"/>
      <c r="C27" s="285"/>
      <c r="D27" s="288"/>
      <c r="E27" s="288"/>
      <c r="F27" s="289"/>
      <c r="G27" s="290"/>
      <c r="H27" s="290"/>
      <c r="I27" s="290"/>
      <c r="J27" s="291">
        <v>0</v>
      </c>
      <c r="K27" s="292"/>
      <c r="L27" s="292"/>
      <c r="M27" s="290"/>
      <c r="N27" s="168"/>
      <c r="O27" s="290"/>
      <c r="P27" s="168"/>
      <c r="Q27" s="168"/>
      <c r="R27" s="290"/>
      <c r="S27" s="290"/>
      <c r="T27" s="168"/>
      <c r="U27" s="168"/>
      <c r="V27" s="293"/>
      <c r="W27" s="168"/>
      <c r="X27" s="290"/>
      <c r="Y27" s="169"/>
      <c r="Z27" s="294"/>
      <c r="AA27" s="295"/>
      <c r="AB27" s="170"/>
    </row>
    <row r="28" spans="1:28" ht="20.149999999999999" customHeight="1" x14ac:dyDescent="0.3">
      <c r="A28" s="285"/>
      <c r="B28" s="296"/>
      <c r="C28" s="285"/>
      <c r="D28" s="288"/>
      <c r="E28" s="288"/>
      <c r="F28" s="289"/>
      <c r="G28" s="290"/>
      <c r="H28" s="290"/>
      <c r="I28" s="290"/>
      <c r="J28" s="291">
        <v>0</v>
      </c>
      <c r="K28" s="292"/>
      <c r="L28" s="292"/>
      <c r="M28" s="290"/>
      <c r="N28" s="168"/>
      <c r="O28" s="290"/>
      <c r="P28" s="168"/>
      <c r="Q28" s="168"/>
      <c r="R28" s="290"/>
      <c r="S28" s="290"/>
      <c r="T28" s="168"/>
      <c r="U28" s="168"/>
      <c r="V28" s="293"/>
      <c r="W28" s="168"/>
      <c r="X28" s="290"/>
      <c r="Y28" s="169"/>
      <c r="Z28" s="294"/>
      <c r="AA28" s="295"/>
      <c r="AB28" s="170"/>
    </row>
    <row r="29" spans="1:28" ht="20.149999999999999" customHeight="1" x14ac:dyDescent="0.3">
      <c r="A29" s="285"/>
      <c r="B29" s="296"/>
      <c r="C29" s="285"/>
      <c r="D29" s="288"/>
      <c r="E29" s="288"/>
      <c r="F29" s="289"/>
      <c r="G29" s="290"/>
      <c r="H29" s="290"/>
      <c r="I29" s="290"/>
      <c r="J29" s="291">
        <v>0</v>
      </c>
      <c r="K29" s="292"/>
      <c r="L29" s="292"/>
      <c r="M29" s="290"/>
      <c r="N29" s="168"/>
      <c r="O29" s="290"/>
      <c r="P29" s="168"/>
      <c r="Q29" s="168"/>
      <c r="R29" s="290"/>
      <c r="S29" s="290"/>
      <c r="T29" s="168"/>
      <c r="U29" s="168"/>
      <c r="V29" s="293"/>
      <c r="W29" s="168"/>
      <c r="X29" s="290"/>
      <c r="Y29" s="169"/>
      <c r="Z29" s="294"/>
      <c r="AA29" s="295"/>
      <c r="AB29" s="170"/>
    </row>
    <row r="30" spans="1:28" ht="20.149999999999999" customHeight="1" x14ac:dyDescent="0.3">
      <c r="A30" s="285"/>
      <c r="B30" s="296"/>
      <c r="C30" s="285"/>
      <c r="D30" s="288"/>
      <c r="E30" s="288"/>
      <c r="F30" s="289"/>
      <c r="G30" s="290"/>
      <c r="H30" s="290"/>
      <c r="I30" s="290"/>
      <c r="J30" s="291">
        <v>0</v>
      </c>
      <c r="K30" s="292"/>
      <c r="L30" s="292"/>
      <c r="M30" s="290"/>
      <c r="N30" s="168"/>
      <c r="O30" s="290"/>
      <c r="P30" s="168"/>
      <c r="Q30" s="168"/>
      <c r="R30" s="290"/>
      <c r="S30" s="290"/>
      <c r="T30" s="168"/>
      <c r="U30" s="168"/>
      <c r="V30" s="293"/>
      <c r="W30" s="168"/>
      <c r="X30" s="290"/>
      <c r="Y30" s="169"/>
      <c r="Z30" s="294"/>
      <c r="AA30" s="295"/>
      <c r="AB30" s="170"/>
    </row>
    <row r="31" spans="1:28" ht="20.149999999999999" customHeight="1" x14ac:dyDescent="0.3">
      <c r="A31" s="285"/>
      <c r="B31" s="296"/>
      <c r="C31" s="285"/>
      <c r="D31" s="288"/>
      <c r="E31" s="288"/>
      <c r="F31" s="289"/>
      <c r="G31" s="290"/>
      <c r="H31" s="290"/>
      <c r="I31" s="290"/>
      <c r="J31" s="291">
        <v>0</v>
      </c>
      <c r="K31" s="292"/>
      <c r="L31" s="292"/>
      <c r="M31" s="290"/>
      <c r="N31" s="168"/>
      <c r="O31" s="290"/>
      <c r="P31" s="168"/>
      <c r="Q31" s="168"/>
      <c r="R31" s="290"/>
      <c r="S31" s="290"/>
      <c r="T31" s="168"/>
      <c r="U31" s="168"/>
      <c r="V31" s="293"/>
      <c r="W31" s="168"/>
      <c r="X31" s="290"/>
      <c r="Y31" s="169"/>
      <c r="Z31" s="294"/>
      <c r="AA31" s="295"/>
      <c r="AB31" s="170"/>
    </row>
    <row r="32" spans="1:28" ht="20.149999999999999" customHeight="1" x14ac:dyDescent="0.3">
      <c r="A32" s="285"/>
      <c r="B32" s="296"/>
      <c r="C32" s="285"/>
      <c r="D32" s="288"/>
      <c r="E32" s="288"/>
      <c r="F32" s="289"/>
      <c r="G32" s="290">
        <v>0</v>
      </c>
      <c r="H32" s="290">
        <v>0</v>
      </c>
      <c r="I32" s="290">
        <v>0</v>
      </c>
      <c r="J32" s="291">
        <v>0</v>
      </c>
      <c r="K32" s="292">
        <v>0</v>
      </c>
      <c r="L32" s="292">
        <v>0</v>
      </c>
      <c r="M32" s="290">
        <v>0</v>
      </c>
      <c r="N32" s="168"/>
      <c r="O32" s="290">
        <v>0</v>
      </c>
      <c r="P32" s="168"/>
      <c r="Q32" s="168"/>
      <c r="R32" s="290">
        <v>0</v>
      </c>
      <c r="S32" s="290">
        <v>0</v>
      </c>
      <c r="T32" s="168"/>
      <c r="U32" s="168"/>
      <c r="V32" s="293">
        <v>0</v>
      </c>
      <c r="W32" s="168"/>
      <c r="X32" s="290">
        <v>0</v>
      </c>
      <c r="Y32" s="169"/>
      <c r="Z32" s="298"/>
      <c r="AA32" s="295"/>
      <c r="AB32" s="170"/>
    </row>
    <row r="33" spans="1:28" ht="20.149999999999999" customHeight="1" x14ac:dyDescent="0.3">
      <c r="A33" s="173"/>
      <c r="B33" s="299"/>
      <c r="C33" s="299"/>
      <c r="D33" s="299"/>
      <c r="E33" s="299"/>
      <c r="F33" s="299"/>
      <c r="G33" s="59">
        <f>SUM(G7:G32)</f>
        <v>0</v>
      </c>
      <c r="H33" s="59">
        <f>SUM(H7:H32)</f>
        <v>0</v>
      </c>
      <c r="I33" s="59">
        <f>SUM(I7:I32)</f>
        <v>0</v>
      </c>
      <c r="J33" s="300"/>
      <c r="K33" s="300"/>
      <c r="L33" s="300"/>
      <c r="M33" s="301"/>
      <c r="N33" s="59">
        <f>SUM(N7:N32)</f>
        <v>0</v>
      </c>
      <c r="O33" s="301"/>
      <c r="P33" s="59">
        <f t="shared" ref="P33:U33" si="7">SUM(P7:P32)</f>
        <v>0</v>
      </c>
      <c r="Q33" s="59">
        <f t="shared" si="7"/>
        <v>0</v>
      </c>
      <c r="R33" s="59">
        <f t="shared" si="7"/>
        <v>0</v>
      </c>
      <c r="S33" s="59">
        <f t="shared" si="7"/>
        <v>0</v>
      </c>
      <c r="T33" s="59">
        <f t="shared" si="7"/>
        <v>0</v>
      </c>
      <c r="U33" s="59">
        <f t="shared" si="7"/>
        <v>0</v>
      </c>
      <c r="V33" s="302">
        <v>0</v>
      </c>
      <c r="W33" s="59">
        <f>SUM(W7:W32)</f>
        <v>0</v>
      </c>
      <c r="X33" s="303">
        <v>0</v>
      </c>
      <c r="Y33" s="304"/>
      <c r="Z33" s="304"/>
      <c r="AA33" s="305"/>
      <c r="AB33" s="174">
        <f>SUM(AB7:AB32)</f>
        <v>0</v>
      </c>
    </row>
    <row r="34" spans="1:28" x14ac:dyDescent="0.3">
      <c r="C34" s="175" t="s">
        <v>228</v>
      </c>
      <c r="D34" s="176"/>
      <c r="E34" s="176"/>
      <c r="F34" s="176"/>
      <c r="G34" s="177">
        <f>SUMPRODUCT(G7:G32,$V$7:$V$32)</f>
        <v>0</v>
      </c>
      <c r="H34" s="177">
        <f>SUMPRODUCT(H7:H32,$V$7:$V$32)</f>
        <v>0</v>
      </c>
      <c r="I34" s="177">
        <f>SUMPRODUCT(I7:I32,$V$7:$V$32)</f>
        <v>0</v>
      </c>
      <c r="J34" s="176"/>
      <c r="K34" s="176"/>
      <c r="L34" s="176"/>
      <c r="M34" s="176"/>
      <c r="N34" s="177">
        <f>SUMPRODUCT(N7:N32,$V$7:$V$32)</f>
        <v>0</v>
      </c>
      <c r="O34" s="176"/>
      <c r="P34" s="177">
        <f t="shared" ref="P34:U34" si="8">SUMPRODUCT(P7:P32,$V$7:$V$32)</f>
        <v>0</v>
      </c>
      <c r="Q34" s="177">
        <f t="shared" si="8"/>
        <v>0</v>
      </c>
      <c r="R34" s="177">
        <f t="shared" si="8"/>
        <v>0</v>
      </c>
      <c r="S34" s="177">
        <f t="shared" si="8"/>
        <v>0</v>
      </c>
      <c r="T34" s="177">
        <f t="shared" si="8"/>
        <v>0</v>
      </c>
      <c r="U34" s="177">
        <f t="shared" si="8"/>
        <v>0</v>
      </c>
      <c r="V34" s="176"/>
      <c r="W34" s="176"/>
      <c r="X34" s="178"/>
    </row>
    <row r="37" spans="1:28" x14ac:dyDescent="0.3">
      <c r="I37" s="311" t="e">
        <f>SUM((I9+K9)*(V9/100)+(I10+K10)*(V10/100))+((I11+K11)*V11/100)+((I12+K12)*(V12/100))+((I13+K13)*V13/100)+((I14+K14)*(V14/100))+((I15+K15)*V15/100)+((I16+K16)*(V16/100))+((I32+K32)*V32/100)+((I33+K33)*(V33/100))+((#REF!+#REF!)*#REF!/100)</f>
        <v>#REF!</v>
      </c>
      <c r="J37" s="312"/>
      <c r="K37" s="312"/>
      <c r="L37" s="312"/>
      <c r="M37" s="312"/>
      <c r="N37" s="311" t="e">
        <f>SUM((R9-S9-T9)*(V9/100)+(R10-S10-T10)*(V10/100)+(R11-S11-T11)*(V11/100)+(R12-S12-T12)*(V12/100)+(R13-S13-T13)*(V13/100)+(R14-S14-T14)*(V14/100)+(R15-S15-T15)*(V15/100)+(R16-S16-T16)*(V16/100)+(R32-S32-T32)*(V32/100)+(R33-S33-T33)*(V33/100)+(#REF!-#REF!-#REF!)*(#REF!/100))</f>
        <v>#REF!</v>
      </c>
      <c r="O37" s="179"/>
      <c r="V37" s="180"/>
    </row>
  </sheetData>
  <sheetProtection algorithmName="SHA-512" hashValue="TAZkal4EQqL0OCI21jsMHYLK8V5X9RIP7wd8rzt0TX5w3zeg9qzk9tmCarJBrUaGmgyGhpLDP6q0GkDH1aA6OQ==" saltValue="U1JmResfljM3SVvXO5fPnQ==" spinCount="100000" sheet="1" objects="1" scenarios="1"/>
  <mergeCells count="31">
    <mergeCell ref="J1:K1"/>
    <mergeCell ref="AA5:AA6"/>
    <mergeCell ref="AB5:AB6"/>
    <mergeCell ref="U5:U6"/>
    <mergeCell ref="V5:V6"/>
    <mergeCell ref="W5:W6"/>
    <mergeCell ref="X5:X6"/>
    <mergeCell ref="Y5:Y6"/>
    <mergeCell ref="Z5:Z6"/>
    <mergeCell ref="R5:R6"/>
    <mergeCell ref="S5:S6"/>
    <mergeCell ref="T5:T6"/>
    <mergeCell ref="M5:M6"/>
    <mergeCell ref="N5:N6"/>
    <mergeCell ref="O5:O6"/>
    <mergeCell ref="P5:P6"/>
    <mergeCell ref="Q5:Q6"/>
    <mergeCell ref="J5:J6"/>
    <mergeCell ref="K5:K6"/>
    <mergeCell ref="L5:L6"/>
    <mergeCell ref="A5:A6"/>
    <mergeCell ref="B5:B6"/>
    <mergeCell ref="C5:C6"/>
    <mergeCell ref="D5:E5"/>
    <mergeCell ref="F5:F6"/>
    <mergeCell ref="C1:I1"/>
    <mergeCell ref="B3:G3"/>
    <mergeCell ref="B4:G4"/>
    <mergeCell ref="H5:H6"/>
    <mergeCell ref="G5:G6"/>
    <mergeCell ref="I5:I6"/>
  </mergeCells>
  <phoneticPr fontId="30" type="noConversion"/>
  <dataValidations xWindow="32659" yWindow="34659" count="1">
    <dataValidation type="list" allowBlank="1" showErrorMessage="1" sqref="Y7:Y32">
      <formula1>$AG$6:$AG$9</formula1>
      <formula2>0</formula2>
    </dataValidation>
  </dataValidations>
  <pageMargins left="0.7" right="0.7" top="0.75" bottom="0.75" header="0.51180555555555551" footer="0.51180555555555551"/>
  <pageSetup paperSize="9" firstPageNumber="0" orientation="portrait" horizontalDpi="300" verticalDpi="300"/>
  <headerFooter alignWithMargins="0"/>
  <drawing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26"/>
  </sheetPr>
  <dimension ref="A1:AG37"/>
  <sheetViews>
    <sheetView topLeftCell="A5" zoomScale="85" zoomScaleNormal="85" workbookViewId="0">
      <selection activeCell="A9" sqref="A9"/>
    </sheetView>
  </sheetViews>
  <sheetFormatPr baseColWidth="10" defaultColWidth="11.453125" defaultRowHeight="12" x14ac:dyDescent="0.3"/>
  <cols>
    <col min="1" max="1" width="11.453125" style="171"/>
    <col min="2" max="2" width="67" style="171" customWidth="1"/>
    <col min="3" max="3" width="44.1796875" style="171" customWidth="1"/>
    <col min="4" max="5" width="7.81640625" style="171" customWidth="1"/>
    <col min="6" max="6" width="6.81640625" style="171" customWidth="1"/>
    <col min="7" max="7" width="14.26953125" style="171" customWidth="1"/>
    <col min="8" max="8" width="9.7265625" style="171" customWidth="1"/>
    <col min="9" max="9" width="17.81640625" style="171" customWidth="1"/>
    <col min="10" max="10" width="12.81640625" style="171" customWidth="1"/>
    <col min="11" max="11" width="12.1796875" style="171" customWidth="1"/>
    <col min="12" max="14" width="11.453125" style="171"/>
    <col min="15" max="15" width="15.81640625" style="171" customWidth="1"/>
    <col min="16" max="16" width="8.1796875" style="171" customWidth="1"/>
    <col min="17" max="17" width="11" style="171" bestFit="1" customWidth="1"/>
    <col min="18" max="18" width="11.453125" style="171"/>
    <col min="19" max="19" width="16" style="171" customWidth="1"/>
    <col min="20" max="20" width="12.54296875" style="171" customWidth="1"/>
    <col min="21" max="21" width="11.81640625" style="171" customWidth="1"/>
    <col min="22" max="22" width="11.7265625" style="171" customWidth="1"/>
    <col min="23" max="23" width="10.81640625" style="171" customWidth="1"/>
    <col min="24" max="24" width="17.26953125" style="171" customWidth="1"/>
    <col min="25" max="25" width="15.7265625" style="171" customWidth="1"/>
    <col min="26" max="26" width="11.453125" style="171"/>
    <col min="27" max="27" width="111.7265625" style="181" customWidth="1"/>
    <col min="28" max="28" width="15.81640625" style="171" customWidth="1"/>
    <col min="29" max="16384" width="11.453125" style="171"/>
  </cols>
  <sheetData>
    <row r="1" spans="1:33" ht="15" customHeight="1" x14ac:dyDescent="0.3">
      <c r="A1" s="195"/>
      <c r="B1" s="195"/>
      <c r="C1" s="433" t="s">
        <v>8</v>
      </c>
      <c r="D1" s="433"/>
      <c r="E1" s="433"/>
      <c r="F1" s="433"/>
      <c r="G1" s="433"/>
      <c r="H1" s="433"/>
      <c r="I1" s="433"/>
      <c r="J1" s="438" t="str">
        <f>RESUMEN!D2</f>
        <v/>
      </c>
      <c r="K1" s="438"/>
      <c r="L1" s="58"/>
      <c r="M1" s="58"/>
      <c r="N1" s="58"/>
      <c r="O1" s="58"/>
      <c r="P1" s="306"/>
      <c r="Q1" s="306"/>
      <c r="R1" s="307"/>
      <c r="S1" s="307"/>
      <c r="T1" s="307"/>
      <c r="U1" s="307"/>
      <c r="V1" s="307"/>
      <c r="W1" s="307"/>
      <c r="X1" s="307"/>
      <c r="Y1" s="306"/>
      <c r="Z1" s="306"/>
      <c r="AA1" s="308"/>
      <c r="AB1" s="306"/>
    </row>
    <row r="2" spans="1:33" x14ac:dyDescent="0.3">
      <c r="A2" s="195"/>
      <c r="B2" s="195"/>
      <c r="C2" s="229"/>
      <c r="D2" s="229"/>
      <c r="E2" s="229"/>
      <c r="F2" s="229"/>
      <c r="G2" s="229"/>
      <c r="H2" s="229"/>
      <c r="I2" s="229"/>
      <c r="J2" s="196"/>
      <c r="K2" s="58"/>
      <c r="L2" s="58"/>
      <c r="M2" s="58"/>
      <c r="N2" s="58"/>
      <c r="O2" s="58"/>
      <c r="P2" s="306"/>
      <c r="Q2" s="306"/>
      <c r="R2" s="307"/>
      <c r="S2" s="307"/>
      <c r="T2" s="307"/>
      <c r="U2" s="307"/>
      <c r="V2" s="307"/>
      <c r="W2" s="307"/>
      <c r="X2" s="307"/>
      <c r="Y2" s="306"/>
      <c r="Z2" s="306"/>
      <c r="AA2" s="308"/>
      <c r="AB2" s="306"/>
    </row>
    <row r="3" spans="1:33" ht="15" customHeight="1" x14ac:dyDescent="0.3">
      <c r="A3" s="309"/>
      <c r="B3" s="434" t="s">
        <v>60</v>
      </c>
      <c r="C3" s="434"/>
      <c r="D3" s="434"/>
      <c r="E3" s="434"/>
      <c r="F3" s="434"/>
      <c r="G3" s="434"/>
      <c r="H3" s="197" t="str">
        <f>RESUMEN!D4</f>
        <v/>
      </c>
      <c r="I3" s="58"/>
      <c r="J3" s="58"/>
      <c r="K3" s="58"/>
      <c r="L3" s="58"/>
      <c r="M3" s="58"/>
      <c r="N3" s="58"/>
      <c r="O3" s="58"/>
      <c r="P3" s="306"/>
      <c r="Q3" s="306"/>
      <c r="R3" s="58"/>
      <c r="S3" s="306"/>
      <c r="T3" s="307"/>
      <c r="U3" s="307"/>
      <c r="V3" s="307"/>
      <c r="W3" s="307"/>
      <c r="X3" s="307"/>
      <c r="Y3" s="307"/>
      <c r="Z3" s="307"/>
      <c r="AA3" s="308"/>
      <c r="AB3" s="307"/>
    </row>
    <row r="4" spans="1:33" ht="22.5" customHeight="1" x14ac:dyDescent="0.3">
      <c r="A4" s="195"/>
      <c r="B4" s="434" t="s">
        <v>61</v>
      </c>
      <c r="C4" s="434"/>
      <c r="D4" s="434"/>
      <c r="E4" s="434"/>
      <c r="F4" s="434"/>
      <c r="G4" s="434"/>
      <c r="H4" s="197" t="str">
        <f>RESUMEN!D5</f>
        <v/>
      </c>
      <c r="I4" s="58"/>
      <c r="J4" s="58"/>
      <c r="K4" s="58"/>
      <c r="L4" s="58"/>
      <c r="M4" s="58"/>
      <c r="N4" s="58"/>
      <c r="O4" s="58"/>
      <c r="P4" s="306"/>
      <c r="Q4" s="306"/>
      <c r="R4" s="58"/>
      <c r="S4" s="306"/>
      <c r="T4" s="307"/>
      <c r="U4" s="307"/>
      <c r="V4" s="307"/>
      <c r="W4" s="307"/>
      <c r="X4" s="307"/>
      <c r="Y4" s="307"/>
      <c r="Z4" s="307"/>
      <c r="AA4" s="308"/>
      <c r="AB4" s="307"/>
    </row>
    <row r="5" spans="1:33" ht="67.5" customHeight="1" x14ac:dyDescent="0.3">
      <c r="A5" s="436" t="s">
        <v>41</v>
      </c>
      <c r="B5" s="435" t="s">
        <v>98</v>
      </c>
      <c r="C5" s="435" t="s">
        <v>99</v>
      </c>
      <c r="D5" s="435" t="s">
        <v>65</v>
      </c>
      <c r="E5" s="435"/>
      <c r="F5" s="437" t="s">
        <v>13</v>
      </c>
      <c r="G5" s="435" t="s">
        <v>100</v>
      </c>
      <c r="H5" s="435" t="s">
        <v>117</v>
      </c>
      <c r="I5" s="435" t="s">
        <v>102</v>
      </c>
      <c r="J5" s="435" t="s">
        <v>103</v>
      </c>
      <c r="K5" s="435" t="s">
        <v>104</v>
      </c>
      <c r="L5" s="435" t="s">
        <v>105</v>
      </c>
      <c r="M5" s="435" t="s">
        <v>106</v>
      </c>
      <c r="N5" s="435" t="s">
        <v>107</v>
      </c>
      <c r="O5" s="435" t="s">
        <v>108</v>
      </c>
      <c r="P5" s="435" t="s">
        <v>109</v>
      </c>
      <c r="Q5" s="435" t="s">
        <v>110</v>
      </c>
      <c r="R5" s="435" t="s">
        <v>84</v>
      </c>
      <c r="S5" s="435" t="s">
        <v>85</v>
      </c>
      <c r="T5" s="435" t="s">
        <v>111</v>
      </c>
      <c r="U5" s="435" t="s">
        <v>112</v>
      </c>
      <c r="V5" s="435" t="s">
        <v>113</v>
      </c>
      <c r="W5" s="435" t="s">
        <v>114</v>
      </c>
      <c r="X5" s="435" t="s">
        <v>91</v>
      </c>
      <c r="Y5" s="435" t="s">
        <v>92</v>
      </c>
      <c r="Z5" s="435" t="s">
        <v>93</v>
      </c>
      <c r="AA5" s="435" t="s">
        <v>94</v>
      </c>
      <c r="AB5" s="435" t="s">
        <v>45</v>
      </c>
    </row>
    <row r="6" spans="1:33" x14ac:dyDescent="0.3">
      <c r="A6" s="436"/>
      <c r="B6" s="435"/>
      <c r="C6" s="435"/>
      <c r="D6" s="310" t="s">
        <v>115</v>
      </c>
      <c r="E6" s="310" t="s">
        <v>116</v>
      </c>
      <c r="F6" s="437"/>
      <c r="G6" s="435"/>
      <c r="H6" s="435"/>
      <c r="I6" s="435"/>
      <c r="J6" s="435"/>
      <c r="K6" s="435"/>
      <c r="L6" s="435"/>
      <c r="M6" s="435"/>
      <c r="N6" s="435"/>
      <c r="O6" s="435"/>
      <c r="P6" s="435"/>
      <c r="Q6" s="435"/>
      <c r="R6" s="435"/>
      <c r="S6" s="435"/>
      <c r="T6" s="435"/>
      <c r="U6" s="435"/>
      <c r="V6" s="435"/>
      <c r="W6" s="435"/>
      <c r="X6" s="435"/>
      <c r="Y6" s="435"/>
      <c r="Z6" s="435"/>
      <c r="AA6" s="435"/>
      <c r="AB6" s="435"/>
      <c r="AG6" s="172" t="s">
        <v>95</v>
      </c>
    </row>
    <row r="7" spans="1:33" ht="20.149999999999999" customHeight="1" x14ac:dyDescent="0.3">
      <c r="A7" s="285" t="str">
        <f>IF(RESUMEN!H9="","",RESUMEN!H9)</f>
        <v/>
      </c>
      <c r="B7" s="286" t="str">
        <f>IF(RESUMEN!I9="","",RESUMEN!I9)</f>
        <v/>
      </c>
      <c r="C7" s="287" t="str">
        <f>IF(RESUMEN!J9="","",RESUMEN!J9)</f>
        <v/>
      </c>
      <c r="D7" s="288"/>
      <c r="E7" s="288"/>
      <c r="F7" s="289"/>
      <c r="G7" s="290">
        <v>0</v>
      </c>
      <c r="H7" s="290">
        <v>0</v>
      </c>
      <c r="I7" s="290">
        <v>0</v>
      </c>
      <c r="J7" s="291">
        <v>0</v>
      </c>
      <c r="K7" s="292">
        <v>0</v>
      </c>
      <c r="L7" s="292">
        <v>0</v>
      </c>
      <c r="M7" s="290">
        <v>0</v>
      </c>
      <c r="N7" s="168">
        <f>SUM(M7*K7)</f>
        <v>0</v>
      </c>
      <c r="O7" s="290">
        <v>0</v>
      </c>
      <c r="P7" s="168">
        <f>SUM(O7*L7)</f>
        <v>0</v>
      </c>
      <c r="Q7" s="168">
        <f>SUM(N7+P7)</f>
        <v>0</v>
      </c>
      <c r="R7" s="290">
        <v>0</v>
      </c>
      <c r="S7" s="290">
        <v>0</v>
      </c>
      <c r="T7" s="168">
        <f>SUM(G7+Q7-R7-S7)</f>
        <v>0</v>
      </c>
      <c r="U7" s="168">
        <f t="shared" ref="U7:U16" si="0">SUM(G7-I7+Q7-R7-S7)</f>
        <v>0</v>
      </c>
      <c r="V7" s="293">
        <v>1</v>
      </c>
      <c r="W7" s="168">
        <f>SUM(U7*V7)</f>
        <v>0</v>
      </c>
      <c r="X7" s="290">
        <v>0</v>
      </c>
      <c r="Y7" s="169"/>
      <c r="Z7" s="294"/>
      <c r="AA7" s="295"/>
      <c r="AB7" s="170">
        <f>SUM(T7-U7)*V7</f>
        <v>0</v>
      </c>
      <c r="AG7" s="172" t="s">
        <v>96</v>
      </c>
    </row>
    <row r="8" spans="1:33" ht="20.149999999999999" customHeight="1" x14ac:dyDescent="0.3">
      <c r="A8" s="285" t="str">
        <f>IF(RESUMEN!H10="","",RESUMEN!H10)</f>
        <v/>
      </c>
      <c r="B8" s="296" t="str">
        <f>IF(RESUMEN!I10="","",RESUMEN!I10)</f>
        <v/>
      </c>
      <c r="C8" s="285" t="str">
        <f>IF(RESUMEN!J10="","",RESUMEN!J10)</f>
        <v/>
      </c>
      <c r="D8" s="288"/>
      <c r="E8" s="288"/>
      <c r="F8" s="289"/>
      <c r="G8" s="290">
        <v>0</v>
      </c>
      <c r="H8" s="290">
        <v>0</v>
      </c>
      <c r="I8" s="290">
        <v>0</v>
      </c>
      <c r="J8" s="291">
        <v>0</v>
      </c>
      <c r="K8" s="292">
        <v>0</v>
      </c>
      <c r="L8" s="292">
        <v>0</v>
      </c>
      <c r="M8" s="290">
        <v>0</v>
      </c>
      <c r="N8" s="168">
        <f t="shared" ref="N8:N16" si="1">SUM(M8*K8)</f>
        <v>0</v>
      </c>
      <c r="O8" s="290">
        <v>0</v>
      </c>
      <c r="P8" s="168">
        <f t="shared" ref="P8:P16" si="2">SUM(O8*L8)</f>
        <v>0</v>
      </c>
      <c r="Q8" s="168">
        <f t="shared" ref="Q8:Q16" si="3">SUM(N8+P8)</f>
        <v>0</v>
      </c>
      <c r="R8" s="290">
        <v>0</v>
      </c>
      <c r="S8" s="290">
        <v>0</v>
      </c>
      <c r="T8" s="168">
        <f t="shared" ref="T8:T16" si="4">SUM(G8+Q8-R8-S8)</f>
        <v>0</v>
      </c>
      <c r="U8" s="168">
        <f t="shared" si="0"/>
        <v>0</v>
      </c>
      <c r="V8" s="293">
        <v>1</v>
      </c>
      <c r="W8" s="168">
        <f t="shared" ref="W8:W16" si="5">SUM(U8*V8)</f>
        <v>0</v>
      </c>
      <c r="X8" s="290">
        <v>0</v>
      </c>
      <c r="Y8" s="169"/>
      <c r="Z8" s="294"/>
      <c r="AA8" s="295"/>
      <c r="AB8" s="170">
        <f t="shared" ref="AB8:AB16" si="6">SUM(T8-U8)*V8</f>
        <v>0</v>
      </c>
      <c r="AG8" s="172" t="s">
        <v>97</v>
      </c>
    </row>
    <row r="9" spans="1:33" ht="20.149999999999999" customHeight="1" x14ac:dyDescent="0.3">
      <c r="A9" s="285"/>
      <c r="B9" s="296" t="str">
        <f>IF(RESUMEN!I11="","",RESUMEN!I11)</f>
        <v/>
      </c>
      <c r="C9" s="285" t="str">
        <f>IF(RESUMEN!J11="","",RESUMEN!J11)</f>
        <v/>
      </c>
      <c r="D9" s="288"/>
      <c r="E9" s="288"/>
      <c r="F9" s="289"/>
      <c r="G9" s="290">
        <v>0</v>
      </c>
      <c r="H9" s="290">
        <v>0</v>
      </c>
      <c r="I9" s="290">
        <v>0</v>
      </c>
      <c r="J9" s="291">
        <v>0</v>
      </c>
      <c r="K9" s="292">
        <v>0</v>
      </c>
      <c r="L9" s="292">
        <v>0</v>
      </c>
      <c r="M9" s="290">
        <v>0</v>
      </c>
      <c r="N9" s="168">
        <f t="shared" si="1"/>
        <v>0</v>
      </c>
      <c r="O9" s="290">
        <v>0</v>
      </c>
      <c r="P9" s="168">
        <f t="shared" si="2"/>
        <v>0</v>
      </c>
      <c r="Q9" s="168">
        <f t="shared" si="3"/>
        <v>0</v>
      </c>
      <c r="R9" s="290">
        <v>0</v>
      </c>
      <c r="S9" s="290">
        <v>0</v>
      </c>
      <c r="T9" s="168">
        <f t="shared" si="4"/>
        <v>0</v>
      </c>
      <c r="U9" s="168">
        <f t="shared" si="0"/>
        <v>0</v>
      </c>
      <c r="V9" s="293">
        <v>0</v>
      </c>
      <c r="W9" s="168">
        <f t="shared" si="5"/>
        <v>0</v>
      </c>
      <c r="X9" s="290">
        <v>0</v>
      </c>
      <c r="Y9" s="169"/>
      <c r="Z9" s="294"/>
      <c r="AA9" s="295"/>
      <c r="AB9" s="170">
        <f t="shared" si="6"/>
        <v>0</v>
      </c>
    </row>
    <row r="10" spans="1:33" ht="20.149999999999999" customHeight="1" x14ac:dyDescent="0.3">
      <c r="A10" s="285" t="str">
        <f>IF(RESUMEN!H12="","",RESUMEN!H12)</f>
        <v/>
      </c>
      <c r="B10" s="296" t="str">
        <f>IF(RESUMEN!I12="","",RESUMEN!I12)</f>
        <v/>
      </c>
      <c r="C10" s="297" t="str">
        <f>IF(RESUMEN!J12="","",RESUMEN!J12)</f>
        <v/>
      </c>
      <c r="D10" s="288"/>
      <c r="E10" s="288"/>
      <c r="F10" s="289"/>
      <c r="G10" s="290">
        <v>0</v>
      </c>
      <c r="H10" s="290">
        <v>0</v>
      </c>
      <c r="I10" s="290">
        <v>0</v>
      </c>
      <c r="J10" s="291">
        <v>0</v>
      </c>
      <c r="K10" s="292">
        <v>0</v>
      </c>
      <c r="L10" s="292">
        <v>0</v>
      </c>
      <c r="M10" s="290">
        <v>0</v>
      </c>
      <c r="N10" s="168">
        <f t="shared" si="1"/>
        <v>0</v>
      </c>
      <c r="O10" s="290">
        <v>0</v>
      </c>
      <c r="P10" s="168">
        <f t="shared" si="2"/>
        <v>0</v>
      </c>
      <c r="Q10" s="168">
        <f t="shared" si="3"/>
        <v>0</v>
      </c>
      <c r="R10" s="290">
        <v>0</v>
      </c>
      <c r="S10" s="290">
        <v>0</v>
      </c>
      <c r="T10" s="168">
        <f t="shared" si="4"/>
        <v>0</v>
      </c>
      <c r="U10" s="168">
        <f t="shared" si="0"/>
        <v>0</v>
      </c>
      <c r="V10" s="293">
        <v>0</v>
      </c>
      <c r="W10" s="168">
        <f t="shared" si="5"/>
        <v>0</v>
      </c>
      <c r="X10" s="290">
        <v>0</v>
      </c>
      <c r="Y10" s="169"/>
      <c r="Z10" s="294"/>
      <c r="AA10" s="295"/>
      <c r="AB10" s="170">
        <f t="shared" si="6"/>
        <v>0</v>
      </c>
    </row>
    <row r="11" spans="1:33" ht="20.149999999999999" customHeight="1" x14ac:dyDescent="0.3">
      <c r="A11" s="285" t="str">
        <f>IF(RESUMEN!H13="","",RESUMEN!H13)</f>
        <v/>
      </c>
      <c r="B11" s="296" t="str">
        <f>IF(RESUMEN!I13="","",RESUMEN!I13)</f>
        <v/>
      </c>
      <c r="C11" s="285" t="str">
        <f>IF(RESUMEN!J13="","",RESUMEN!J13)</f>
        <v/>
      </c>
      <c r="D11" s="288"/>
      <c r="E11" s="288"/>
      <c r="F11" s="289"/>
      <c r="G11" s="290">
        <v>0</v>
      </c>
      <c r="H11" s="290">
        <v>0</v>
      </c>
      <c r="I11" s="290">
        <v>0</v>
      </c>
      <c r="J11" s="291">
        <v>0</v>
      </c>
      <c r="K11" s="292">
        <v>0</v>
      </c>
      <c r="L11" s="292">
        <v>0</v>
      </c>
      <c r="M11" s="290">
        <v>0</v>
      </c>
      <c r="N11" s="168">
        <f t="shared" si="1"/>
        <v>0</v>
      </c>
      <c r="O11" s="290">
        <v>0</v>
      </c>
      <c r="P11" s="168">
        <f t="shared" si="2"/>
        <v>0</v>
      </c>
      <c r="Q11" s="168">
        <f t="shared" si="3"/>
        <v>0</v>
      </c>
      <c r="R11" s="290">
        <v>0</v>
      </c>
      <c r="S11" s="290">
        <v>0</v>
      </c>
      <c r="T11" s="168">
        <f t="shared" si="4"/>
        <v>0</v>
      </c>
      <c r="U11" s="168">
        <f t="shared" si="0"/>
        <v>0</v>
      </c>
      <c r="V11" s="293">
        <v>0</v>
      </c>
      <c r="W11" s="168">
        <f t="shared" si="5"/>
        <v>0</v>
      </c>
      <c r="X11" s="290">
        <v>0</v>
      </c>
      <c r="Y11" s="169"/>
      <c r="Z11" s="298"/>
      <c r="AA11" s="295"/>
      <c r="AB11" s="170">
        <f t="shared" si="6"/>
        <v>0</v>
      </c>
    </row>
    <row r="12" spans="1:33" ht="20.149999999999999" customHeight="1" x14ac:dyDescent="0.3">
      <c r="A12" s="285" t="str">
        <f>IF(RESUMEN!H14="","",RESUMEN!H14)</f>
        <v/>
      </c>
      <c r="B12" s="296" t="str">
        <f>IF(RESUMEN!I14="","",RESUMEN!I14)</f>
        <v/>
      </c>
      <c r="C12" s="285" t="str">
        <f>IF(RESUMEN!J14="","",RESUMEN!J14)</f>
        <v/>
      </c>
      <c r="D12" s="288"/>
      <c r="E12" s="288"/>
      <c r="F12" s="289"/>
      <c r="G12" s="290">
        <v>0</v>
      </c>
      <c r="H12" s="290">
        <v>0</v>
      </c>
      <c r="I12" s="290">
        <v>0</v>
      </c>
      <c r="J12" s="291">
        <v>0</v>
      </c>
      <c r="K12" s="292">
        <v>0</v>
      </c>
      <c r="L12" s="292">
        <v>0</v>
      </c>
      <c r="M12" s="290">
        <v>0</v>
      </c>
      <c r="N12" s="168">
        <f t="shared" si="1"/>
        <v>0</v>
      </c>
      <c r="O12" s="290">
        <v>0</v>
      </c>
      <c r="P12" s="168">
        <f t="shared" si="2"/>
        <v>0</v>
      </c>
      <c r="Q12" s="168">
        <f t="shared" si="3"/>
        <v>0</v>
      </c>
      <c r="R12" s="290">
        <v>0</v>
      </c>
      <c r="S12" s="290">
        <v>0</v>
      </c>
      <c r="T12" s="168">
        <f t="shared" si="4"/>
        <v>0</v>
      </c>
      <c r="U12" s="168">
        <f t="shared" si="0"/>
        <v>0</v>
      </c>
      <c r="V12" s="293">
        <v>0</v>
      </c>
      <c r="W12" s="168">
        <f t="shared" si="5"/>
        <v>0</v>
      </c>
      <c r="X12" s="290">
        <v>0</v>
      </c>
      <c r="Y12" s="169"/>
      <c r="Z12" s="294"/>
      <c r="AA12" s="295"/>
      <c r="AB12" s="170">
        <f t="shared" si="6"/>
        <v>0</v>
      </c>
    </row>
    <row r="13" spans="1:33" ht="20.149999999999999" customHeight="1" x14ac:dyDescent="0.3">
      <c r="A13" s="285" t="str">
        <f>IF(RESUMEN!H15="","",RESUMEN!H15)</f>
        <v/>
      </c>
      <c r="B13" s="296" t="str">
        <f>IF(RESUMEN!I15="","",RESUMEN!I15)</f>
        <v/>
      </c>
      <c r="C13" s="285" t="str">
        <f>IF(RESUMEN!J15="","",RESUMEN!J15)</f>
        <v/>
      </c>
      <c r="D13" s="288"/>
      <c r="E13" s="288"/>
      <c r="F13" s="289"/>
      <c r="G13" s="290">
        <v>0</v>
      </c>
      <c r="H13" s="290">
        <v>0</v>
      </c>
      <c r="I13" s="290">
        <v>0</v>
      </c>
      <c r="J13" s="291">
        <v>0</v>
      </c>
      <c r="K13" s="292">
        <v>0</v>
      </c>
      <c r="L13" s="292">
        <v>0</v>
      </c>
      <c r="M13" s="290">
        <v>0</v>
      </c>
      <c r="N13" s="168">
        <f t="shared" si="1"/>
        <v>0</v>
      </c>
      <c r="O13" s="290">
        <v>0</v>
      </c>
      <c r="P13" s="168">
        <f t="shared" si="2"/>
        <v>0</v>
      </c>
      <c r="Q13" s="168">
        <f t="shared" si="3"/>
        <v>0</v>
      </c>
      <c r="R13" s="290">
        <v>0</v>
      </c>
      <c r="S13" s="290">
        <v>0</v>
      </c>
      <c r="T13" s="168">
        <f t="shared" si="4"/>
        <v>0</v>
      </c>
      <c r="U13" s="168">
        <f t="shared" si="0"/>
        <v>0</v>
      </c>
      <c r="V13" s="293">
        <v>0</v>
      </c>
      <c r="W13" s="168">
        <f t="shared" si="5"/>
        <v>0</v>
      </c>
      <c r="X13" s="290">
        <v>0</v>
      </c>
      <c r="Y13" s="169"/>
      <c r="Z13" s="294"/>
      <c r="AA13" s="295"/>
      <c r="AB13" s="170">
        <f t="shared" si="6"/>
        <v>0</v>
      </c>
    </row>
    <row r="14" spans="1:33" ht="20.149999999999999" customHeight="1" x14ac:dyDescent="0.3">
      <c r="A14" s="285" t="str">
        <f>IF(RESUMEN!H16="","",RESUMEN!H16)</f>
        <v/>
      </c>
      <c r="B14" s="296" t="str">
        <f>IF(RESUMEN!I16="","",RESUMEN!I16)</f>
        <v/>
      </c>
      <c r="C14" s="285" t="str">
        <f>IF(RESUMEN!J16="","",RESUMEN!J16)</f>
        <v/>
      </c>
      <c r="D14" s="288"/>
      <c r="E14" s="288"/>
      <c r="F14" s="289"/>
      <c r="G14" s="290">
        <v>0</v>
      </c>
      <c r="H14" s="290">
        <v>0</v>
      </c>
      <c r="I14" s="290">
        <v>0</v>
      </c>
      <c r="J14" s="291">
        <v>0</v>
      </c>
      <c r="K14" s="292">
        <v>0</v>
      </c>
      <c r="L14" s="292">
        <v>0</v>
      </c>
      <c r="M14" s="290">
        <v>0</v>
      </c>
      <c r="N14" s="168">
        <f t="shared" si="1"/>
        <v>0</v>
      </c>
      <c r="O14" s="290">
        <v>0</v>
      </c>
      <c r="P14" s="168">
        <f t="shared" si="2"/>
        <v>0</v>
      </c>
      <c r="Q14" s="168">
        <f t="shared" si="3"/>
        <v>0</v>
      </c>
      <c r="R14" s="290">
        <v>0</v>
      </c>
      <c r="S14" s="290">
        <v>0</v>
      </c>
      <c r="T14" s="168">
        <f t="shared" si="4"/>
        <v>0</v>
      </c>
      <c r="U14" s="168">
        <f t="shared" si="0"/>
        <v>0</v>
      </c>
      <c r="V14" s="293">
        <v>0</v>
      </c>
      <c r="W14" s="168">
        <f t="shared" si="5"/>
        <v>0</v>
      </c>
      <c r="X14" s="290">
        <v>0</v>
      </c>
      <c r="Y14" s="169"/>
      <c r="Z14" s="294"/>
      <c r="AA14" s="295"/>
      <c r="AB14" s="170">
        <f t="shared" si="6"/>
        <v>0</v>
      </c>
    </row>
    <row r="15" spans="1:33" ht="20.149999999999999" customHeight="1" x14ac:dyDescent="0.3">
      <c r="A15" s="285" t="str">
        <f>IF(RESUMEN!H17="","",RESUMEN!H17)</f>
        <v/>
      </c>
      <c r="B15" s="296" t="str">
        <f>IF(RESUMEN!I17="","",RESUMEN!I17)</f>
        <v/>
      </c>
      <c r="C15" s="285" t="str">
        <f>IF(RESUMEN!J17="","",RESUMEN!J17)</f>
        <v/>
      </c>
      <c r="D15" s="288"/>
      <c r="E15" s="288"/>
      <c r="F15" s="289"/>
      <c r="G15" s="290">
        <v>0</v>
      </c>
      <c r="H15" s="290">
        <v>0</v>
      </c>
      <c r="I15" s="290">
        <v>0</v>
      </c>
      <c r="J15" s="291">
        <v>0</v>
      </c>
      <c r="K15" s="292">
        <v>0</v>
      </c>
      <c r="L15" s="292">
        <v>0</v>
      </c>
      <c r="M15" s="290">
        <v>0</v>
      </c>
      <c r="N15" s="168">
        <f t="shared" si="1"/>
        <v>0</v>
      </c>
      <c r="O15" s="290">
        <v>0</v>
      </c>
      <c r="P15" s="168">
        <f t="shared" si="2"/>
        <v>0</v>
      </c>
      <c r="Q15" s="168">
        <f t="shared" si="3"/>
        <v>0</v>
      </c>
      <c r="R15" s="290">
        <v>0</v>
      </c>
      <c r="S15" s="290">
        <v>0</v>
      </c>
      <c r="T15" s="168">
        <f t="shared" si="4"/>
        <v>0</v>
      </c>
      <c r="U15" s="168">
        <f t="shared" si="0"/>
        <v>0</v>
      </c>
      <c r="V15" s="293">
        <v>0</v>
      </c>
      <c r="W15" s="168">
        <f t="shared" si="5"/>
        <v>0</v>
      </c>
      <c r="X15" s="290">
        <v>0</v>
      </c>
      <c r="Y15" s="169"/>
      <c r="Z15" s="294"/>
      <c r="AA15" s="295"/>
      <c r="AB15" s="170">
        <f t="shared" si="6"/>
        <v>0</v>
      </c>
    </row>
    <row r="16" spans="1:33" ht="20.149999999999999" customHeight="1" x14ac:dyDescent="0.3">
      <c r="A16" s="285" t="str">
        <f>IF(RESUMEN!H18="","",RESUMEN!H18)</f>
        <v/>
      </c>
      <c r="B16" s="296" t="str">
        <f>IF(RESUMEN!I18="","",RESUMEN!I18)</f>
        <v/>
      </c>
      <c r="C16" s="285" t="str">
        <f>IF(RESUMEN!J18="","",RESUMEN!J18)</f>
        <v/>
      </c>
      <c r="D16" s="288"/>
      <c r="E16" s="288"/>
      <c r="F16" s="289"/>
      <c r="G16" s="290">
        <v>0</v>
      </c>
      <c r="H16" s="290">
        <v>0</v>
      </c>
      <c r="I16" s="290">
        <v>0</v>
      </c>
      <c r="J16" s="291">
        <v>0</v>
      </c>
      <c r="K16" s="292">
        <v>0</v>
      </c>
      <c r="L16" s="292">
        <v>0</v>
      </c>
      <c r="M16" s="290">
        <v>0</v>
      </c>
      <c r="N16" s="168">
        <f t="shared" si="1"/>
        <v>0</v>
      </c>
      <c r="O16" s="290">
        <v>0</v>
      </c>
      <c r="P16" s="168">
        <f t="shared" si="2"/>
        <v>0</v>
      </c>
      <c r="Q16" s="168">
        <f t="shared" si="3"/>
        <v>0</v>
      </c>
      <c r="R16" s="290">
        <v>0</v>
      </c>
      <c r="S16" s="290">
        <v>0</v>
      </c>
      <c r="T16" s="168">
        <f t="shared" si="4"/>
        <v>0</v>
      </c>
      <c r="U16" s="168">
        <f t="shared" si="0"/>
        <v>0</v>
      </c>
      <c r="V16" s="293">
        <v>0</v>
      </c>
      <c r="W16" s="168">
        <f t="shared" si="5"/>
        <v>0</v>
      </c>
      <c r="X16" s="290">
        <v>0</v>
      </c>
      <c r="Y16" s="169"/>
      <c r="Z16" s="294"/>
      <c r="AA16" s="295"/>
      <c r="AB16" s="170">
        <f t="shared" si="6"/>
        <v>0</v>
      </c>
    </row>
    <row r="17" spans="1:28" ht="20.149999999999999" customHeight="1" x14ac:dyDescent="0.3">
      <c r="A17" s="285"/>
      <c r="B17" s="296"/>
      <c r="C17" s="285"/>
      <c r="D17" s="288"/>
      <c r="E17" s="288"/>
      <c r="F17" s="289"/>
      <c r="G17" s="290"/>
      <c r="H17" s="290"/>
      <c r="I17" s="290"/>
      <c r="J17" s="291">
        <v>0</v>
      </c>
      <c r="K17" s="292"/>
      <c r="L17" s="292"/>
      <c r="M17" s="290"/>
      <c r="N17" s="168"/>
      <c r="O17" s="290"/>
      <c r="P17" s="168"/>
      <c r="Q17" s="168"/>
      <c r="R17" s="290"/>
      <c r="S17" s="290"/>
      <c r="T17" s="168"/>
      <c r="U17" s="168"/>
      <c r="V17" s="293"/>
      <c r="W17" s="168"/>
      <c r="X17" s="290"/>
      <c r="Y17" s="169"/>
      <c r="Z17" s="294"/>
      <c r="AA17" s="295"/>
      <c r="AB17" s="170"/>
    </row>
    <row r="18" spans="1:28" ht="20.149999999999999" customHeight="1" x14ac:dyDescent="0.3">
      <c r="A18" s="285"/>
      <c r="B18" s="296"/>
      <c r="C18" s="285"/>
      <c r="D18" s="288"/>
      <c r="E18" s="288"/>
      <c r="F18" s="289"/>
      <c r="G18" s="290"/>
      <c r="H18" s="290"/>
      <c r="I18" s="290"/>
      <c r="J18" s="291">
        <v>0</v>
      </c>
      <c r="K18" s="292"/>
      <c r="L18" s="292"/>
      <c r="M18" s="290"/>
      <c r="N18" s="168"/>
      <c r="O18" s="290"/>
      <c r="P18" s="168"/>
      <c r="Q18" s="168"/>
      <c r="R18" s="290"/>
      <c r="S18" s="290"/>
      <c r="T18" s="168"/>
      <c r="U18" s="168"/>
      <c r="V18" s="293"/>
      <c r="W18" s="168"/>
      <c r="X18" s="290"/>
      <c r="Y18" s="169"/>
      <c r="Z18" s="294"/>
      <c r="AA18" s="295"/>
      <c r="AB18" s="170"/>
    </row>
    <row r="19" spans="1:28" ht="20.149999999999999" customHeight="1" x14ac:dyDescent="0.3">
      <c r="A19" s="285"/>
      <c r="B19" s="296"/>
      <c r="C19" s="285"/>
      <c r="D19" s="288"/>
      <c r="E19" s="288"/>
      <c r="F19" s="289"/>
      <c r="G19" s="290"/>
      <c r="H19" s="290"/>
      <c r="I19" s="290"/>
      <c r="J19" s="291">
        <v>0</v>
      </c>
      <c r="K19" s="292"/>
      <c r="L19" s="292"/>
      <c r="M19" s="290"/>
      <c r="N19" s="168"/>
      <c r="O19" s="290"/>
      <c r="P19" s="168"/>
      <c r="Q19" s="168"/>
      <c r="R19" s="290"/>
      <c r="S19" s="290"/>
      <c r="T19" s="168"/>
      <c r="U19" s="168"/>
      <c r="V19" s="293"/>
      <c r="W19" s="168"/>
      <c r="X19" s="290"/>
      <c r="Y19" s="169"/>
      <c r="Z19" s="294"/>
      <c r="AA19" s="295"/>
      <c r="AB19" s="170"/>
    </row>
    <row r="20" spans="1:28" ht="20.149999999999999" customHeight="1" x14ac:dyDescent="0.3">
      <c r="A20" s="285"/>
      <c r="B20" s="296"/>
      <c r="C20" s="285"/>
      <c r="D20" s="288"/>
      <c r="E20" s="288"/>
      <c r="F20" s="289"/>
      <c r="G20" s="290"/>
      <c r="H20" s="290"/>
      <c r="I20" s="290"/>
      <c r="J20" s="291">
        <v>0</v>
      </c>
      <c r="K20" s="292"/>
      <c r="L20" s="292"/>
      <c r="M20" s="290"/>
      <c r="N20" s="168"/>
      <c r="O20" s="290"/>
      <c r="P20" s="168"/>
      <c r="Q20" s="168"/>
      <c r="R20" s="290"/>
      <c r="S20" s="290"/>
      <c r="T20" s="168"/>
      <c r="U20" s="168"/>
      <c r="V20" s="293"/>
      <c r="W20" s="168"/>
      <c r="X20" s="290"/>
      <c r="Y20" s="169"/>
      <c r="Z20" s="294"/>
      <c r="AA20" s="295"/>
      <c r="AB20" s="170"/>
    </row>
    <row r="21" spans="1:28" ht="20.149999999999999" customHeight="1" x14ac:dyDescent="0.3">
      <c r="A21" s="285"/>
      <c r="B21" s="296"/>
      <c r="C21" s="285"/>
      <c r="D21" s="288"/>
      <c r="E21" s="288"/>
      <c r="F21" s="289"/>
      <c r="G21" s="290"/>
      <c r="H21" s="290"/>
      <c r="I21" s="290"/>
      <c r="J21" s="291">
        <v>0</v>
      </c>
      <c r="K21" s="292"/>
      <c r="L21" s="292"/>
      <c r="M21" s="290"/>
      <c r="N21" s="168"/>
      <c r="O21" s="290"/>
      <c r="P21" s="168"/>
      <c r="Q21" s="168"/>
      <c r="R21" s="290"/>
      <c r="S21" s="290"/>
      <c r="T21" s="168"/>
      <c r="U21" s="168"/>
      <c r="V21" s="293"/>
      <c r="W21" s="168"/>
      <c r="X21" s="290"/>
      <c r="Y21" s="169"/>
      <c r="Z21" s="294"/>
      <c r="AA21" s="295"/>
      <c r="AB21" s="170"/>
    </row>
    <row r="22" spans="1:28" ht="20.149999999999999" customHeight="1" x14ac:dyDescent="0.3">
      <c r="A22" s="285"/>
      <c r="B22" s="296"/>
      <c r="C22" s="285"/>
      <c r="D22" s="288"/>
      <c r="E22" s="288"/>
      <c r="F22" s="289"/>
      <c r="G22" s="290"/>
      <c r="H22" s="290"/>
      <c r="I22" s="290"/>
      <c r="J22" s="291">
        <v>0</v>
      </c>
      <c r="K22" s="292"/>
      <c r="L22" s="292"/>
      <c r="M22" s="290"/>
      <c r="N22" s="168"/>
      <c r="O22" s="290"/>
      <c r="P22" s="168"/>
      <c r="Q22" s="168"/>
      <c r="R22" s="290"/>
      <c r="S22" s="290"/>
      <c r="T22" s="168"/>
      <c r="U22" s="168"/>
      <c r="V22" s="293"/>
      <c r="W22" s="168"/>
      <c r="X22" s="290"/>
      <c r="Y22" s="169"/>
      <c r="Z22" s="294"/>
      <c r="AA22" s="295"/>
      <c r="AB22" s="170"/>
    </row>
    <row r="23" spans="1:28" ht="20.149999999999999" customHeight="1" x14ac:dyDescent="0.3">
      <c r="A23" s="285"/>
      <c r="B23" s="296"/>
      <c r="C23" s="285"/>
      <c r="D23" s="288"/>
      <c r="E23" s="288"/>
      <c r="F23" s="289"/>
      <c r="G23" s="290"/>
      <c r="H23" s="290"/>
      <c r="I23" s="290"/>
      <c r="J23" s="291">
        <v>0</v>
      </c>
      <c r="K23" s="292"/>
      <c r="L23" s="292"/>
      <c r="M23" s="290"/>
      <c r="N23" s="168"/>
      <c r="O23" s="290"/>
      <c r="P23" s="168"/>
      <c r="Q23" s="168"/>
      <c r="R23" s="290"/>
      <c r="S23" s="290"/>
      <c r="T23" s="168"/>
      <c r="U23" s="168"/>
      <c r="V23" s="293"/>
      <c r="W23" s="168"/>
      <c r="X23" s="290"/>
      <c r="Y23" s="169"/>
      <c r="Z23" s="294"/>
      <c r="AA23" s="295"/>
      <c r="AB23" s="170"/>
    </row>
    <row r="24" spans="1:28" ht="20.149999999999999" customHeight="1" x14ac:dyDescent="0.3">
      <c r="A24" s="285"/>
      <c r="B24" s="296"/>
      <c r="C24" s="285"/>
      <c r="D24" s="288"/>
      <c r="E24" s="288"/>
      <c r="F24" s="289"/>
      <c r="G24" s="290"/>
      <c r="H24" s="290"/>
      <c r="I24" s="290"/>
      <c r="J24" s="291">
        <v>0</v>
      </c>
      <c r="K24" s="292"/>
      <c r="L24" s="292"/>
      <c r="M24" s="290"/>
      <c r="N24" s="168"/>
      <c r="O24" s="290"/>
      <c r="P24" s="168"/>
      <c r="Q24" s="168"/>
      <c r="R24" s="290"/>
      <c r="S24" s="290"/>
      <c r="T24" s="168"/>
      <c r="U24" s="168"/>
      <c r="V24" s="293"/>
      <c r="W24" s="168"/>
      <c r="X24" s="290"/>
      <c r="Y24" s="169"/>
      <c r="Z24" s="294"/>
      <c r="AA24" s="295"/>
      <c r="AB24" s="170"/>
    </row>
    <row r="25" spans="1:28" ht="20.149999999999999" customHeight="1" x14ac:dyDescent="0.3">
      <c r="A25" s="285"/>
      <c r="B25" s="296"/>
      <c r="C25" s="285"/>
      <c r="D25" s="288"/>
      <c r="E25" s="288"/>
      <c r="F25" s="289"/>
      <c r="G25" s="290"/>
      <c r="H25" s="290"/>
      <c r="I25" s="290"/>
      <c r="J25" s="291">
        <v>0</v>
      </c>
      <c r="K25" s="292"/>
      <c r="L25" s="292"/>
      <c r="M25" s="290"/>
      <c r="N25" s="168"/>
      <c r="O25" s="290"/>
      <c r="P25" s="168"/>
      <c r="Q25" s="168"/>
      <c r="R25" s="290"/>
      <c r="S25" s="290"/>
      <c r="T25" s="168"/>
      <c r="U25" s="168"/>
      <c r="V25" s="293"/>
      <c r="W25" s="168"/>
      <c r="X25" s="290"/>
      <c r="Y25" s="169"/>
      <c r="Z25" s="294"/>
      <c r="AA25" s="295"/>
      <c r="AB25" s="170"/>
    </row>
    <row r="26" spans="1:28" ht="20.149999999999999" customHeight="1" x14ac:dyDescent="0.3">
      <c r="A26" s="285"/>
      <c r="B26" s="296"/>
      <c r="C26" s="285"/>
      <c r="D26" s="288"/>
      <c r="E26" s="288"/>
      <c r="F26" s="289"/>
      <c r="G26" s="290"/>
      <c r="H26" s="290"/>
      <c r="I26" s="290"/>
      <c r="J26" s="291">
        <v>0</v>
      </c>
      <c r="K26" s="292"/>
      <c r="L26" s="292"/>
      <c r="M26" s="290"/>
      <c r="N26" s="168"/>
      <c r="O26" s="290"/>
      <c r="P26" s="168"/>
      <c r="Q26" s="168"/>
      <c r="R26" s="290"/>
      <c r="S26" s="290"/>
      <c r="T26" s="168"/>
      <c r="U26" s="168"/>
      <c r="V26" s="293"/>
      <c r="W26" s="168"/>
      <c r="X26" s="290"/>
      <c r="Y26" s="169"/>
      <c r="Z26" s="294"/>
      <c r="AA26" s="295"/>
      <c r="AB26" s="170"/>
    </row>
    <row r="27" spans="1:28" ht="20.149999999999999" customHeight="1" x14ac:dyDescent="0.3">
      <c r="A27" s="285"/>
      <c r="B27" s="296"/>
      <c r="C27" s="285"/>
      <c r="D27" s="288"/>
      <c r="E27" s="288"/>
      <c r="F27" s="289"/>
      <c r="G27" s="290"/>
      <c r="H27" s="290"/>
      <c r="I27" s="290"/>
      <c r="J27" s="291">
        <v>0</v>
      </c>
      <c r="K27" s="292"/>
      <c r="L27" s="292"/>
      <c r="M27" s="290"/>
      <c r="N27" s="168"/>
      <c r="O27" s="290"/>
      <c r="P27" s="168"/>
      <c r="Q27" s="168"/>
      <c r="R27" s="290"/>
      <c r="S27" s="290"/>
      <c r="T27" s="168"/>
      <c r="U27" s="168"/>
      <c r="V27" s="293"/>
      <c r="W27" s="168"/>
      <c r="X27" s="290"/>
      <c r="Y27" s="169"/>
      <c r="Z27" s="294"/>
      <c r="AA27" s="295"/>
      <c r="AB27" s="170"/>
    </row>
    <row r="28" spans="1:28" ht="20.149999999999999" customHeight="1" x14ac:dyDescent="0.3">
      <c r="A28" s="285"/>
      <c r="B28" s="296"/>
      <c r="C28" s="285"/>
      <c r="D28" s="288"/>
      <c r="E28" s="288"/>
      <c r="F28" s="289"/>
      <c r="G28" s="290"/>
      <c r="H28" s="290"/>
      <c r="I28" s="290"/>
      <c r="J28" s="291">
        <v>0</v>
      </c>
      <c r="K28" s="292"/>
      <c r="L28" s="292"/>
      <c r="M28" s="290"/>
      <c r="N28" s="168"/>
      <c r="O28" s="290"/>
      <c r="P28" s="168"/>
      <c r="Q28" s="168"/>
      <c r="R28" s="290"/>
      <c r="S28" s="290"/>
      <c r="T28" s="168"/>
      <c r="U28" s="168"/>
      <c r="V28" s="293"/>
      <c r="W28" s="168"/>
      <c r="X28" s="290"/>
      <c r="Y28" s="169"/>
      <c r="Z28" s="294"/>
      <c r="AA28" s="295"/>
      <c r="AB28" s="170"/>
    </row>
    <row r="29" spans="1:28" ht="20.149999999999999" customHeight="1" x14ac:dyDescent="0.3">
      <c r="A29" s="285"/>
      <c r="B29" s="296"/>
      <c r="C29" s="285"/>
      <c r="D29" s="288"/>
      <c r="E29" s="288"/>
      <c r="F29" s="289"/>
      <c r="G29" s="290"/>
      <c r="H29" s="290"/>
      <c r="I29" s="290"/>
      <c r="J29" s="291">
        <v>0</v>
      </c>
      <c r="K29" s="292"/>
      <c r="L29" s="292"/>
      <c r="M29" s="290"/>
      <c r="N29" s="168"/>
      <c r="O29" s="290"/>
      <c r="P29" s="168"/>
      <c r="Q29" s="168"/>
      <c r="R29" s="290"/>
      <c r="S29" s="290"/>
      <c r="T29" s="168"/>
      <c r="U29" s="168"/>
      <c r="V29" s="293"/>
      <c r="W29" s="168"/>
      <c r="X29" s="290"/>
      <c r="Y29" s="169"/>
      <c r="Z29" s="294"/>
      <c r="AA29" s="295"/>
      <c r="AB29" s="170"/>
    </row>
    <row r="30" spans="1:28" ht="20.149999999999999" customHeight="1" x14ac:dyDescent="0.3">
      <c r="A30" s="285"/>
      <c r="B30" s="296"/>
      <c r="C30" s="285"/>
      <c r="D30" s="288"/>
      <c r="E30" s="288"/>
      <c r="F30" s="289"/>
      <c r="G30" s="290"/>
      <c r="H30" s="290"/>
      <c r="I30" s="290"/>
      <c r="J30" s="291">
        <v>0</v>
      </c>
      <c r="K30" s="292"/>
      <c r="L30" s="292"/>
      <c r="M30" s="290"/>
      <c r="N30" s="168"/>
      <c r="O30" s="290"/>
      <c r="P30" s="168"/>
      <c r="Q30" s="168"/>
      <c r="R30" s="290"/>
      <c r="S30" s="290"/>
      <c r="T30" s="168"/>
      <c r="U30" s="168"/>
      <c r="V30" s="293"/>
      <c r="W30" s="168"/>
      <c r="X30" s="290"/>
      <c r="Y30" s="169"/>
      <c r="Z30" s="294"/>
      <c r="AA30" s="295"/>
      <c r="AB30" s="170"/>
    </row>
    <row r="31" spans="1:28" ht="20.149999999999999" customHeight="1" x14ac:dyDescent="0.3">
      <c r="A31" s="285"/>
      <c r="B31" s="296"/>
      <c r="C31" s="285"/>
      <c r="D31" s="288"/>
      <c r="E31" s="288"/>
      <c r="F31" s="289"/>
      <c r="G31" s="290"/>
      <c r="H31" s="290"/>
      <c r="I31" s="290"/>
      <c r="J31" s="291">
        <v>0</v>
      </c>
      <c r="K31" s="292"/>
      <c r="L31" s="292"/>
      <c r="M31" s="290"/>
      <c r="N31" s="168"/>
      <c r="O31" s="290"/>
      <c r="P31" s="168"/>
      <c r="Q31" s="168"/>
      <c r="R31" s="290"/>
      <c r="S31" s="290"/>
      <c r="T31" s="168"/>
      <c r="U31" s="168"/>
      <c r="V31" s="293"/>
      <c r="W31" s="168"/>
      <c r="X31" s="290"/>
      <c r="Y31" s="169"/>
      <c r="Z31" s="294"/>
      <c r="AA31" s="295"/>
      <c r="AB31" s="170"/>
    </row>
    <row r="32" spans="1:28" ht="20.149999999999999" customHeight="1" x14ac:dyDescent="0.3">
      <c r="A32" s="285"/>
      <c r="B32" s="296"/>
      <c r="C32" s="285"/>
      <c r="D32" s="288"/>
      <c r="E32" s="288"/>
      <c r="F32" s="289"/>
      <c r="G32" s="290">
        <v>0</v>
      </c>
      <c r="H32" s="290">
        <v>0</v>
      </c>
      <c r="I32" s="290">
        <v>0</v>
      </c>
      <c r="J32" s="291">
        <v>0</v>
      </c>
      <c r="K32" s="292">
        <v>0</v>
      </c>
      <c r="L32" s="292">
        <v>0</v>
      </c>
      <c r="M32" s="290">
        <v>0</v>
      </c>
      <c r="N32" s="168"/>
      <c r="O32" s="290">
        <v>0</v>
      </c>
      <c r="P32" s="168"/>
      <c r="Q32" s="168"/>
      <c r="R32" s="290">
        <v>0</v>
      </c>
      <c r="S32" s="290">
        <v>0</v>
      </c>
      <c r="T32" s="168"/>
      <c r="U32" s="168"/>
      <c r="V32" s="293">
        <v>0</v>
      </c>
      <c r="W32" s="168"/>
      <c r="X32" s="290">
        <v>0</v>
      </c>
      <c r="Y32" s="169"/>
      <c r="Z32" s="298"/>
      <c r="AA32" s="295"/>
      <c r="AB32" s="170"/>
    </row>
    <row r="33" spans="1:28" ht="20.149999999999999" customHeight="1" x14ac:dyDescent="0.3">
      <c r="A33" s="173"/>
      <c r="B33" s="299"/>
      <c r="C33" s="299"/>
      <c r="D33" s="299"/>
      <c r="E33" s="299"/>
      <c r="F33" s="299"/>
      <c r="G33" s="59">
        <f>SUM(G7:G32)</f>
        <v>0</v>
      </c>
      <c r="H33" s="59">
        <f>SUM(H7:H32)</f>
        <v>0</v>
      </c>
      <c r="I33" s="59">
        <f>SUM(I7:I32)</f>
        <v>0</v>
      </c>
      <c r="J33" s="300"/>
      <c r="K33" s="300"/>
      <c r="L33" s="300"/>
      <c r="M33" s="301"/>
      <c r="N33" s="59">
        <f>SUM(N7:N32)</f>
        <v>0</v>
      </c>
      <c r="O33" s="301"/>
      <c r="P33" s="59">
        <f t="shared" ref="P33:U33" si="7">SUM(P7:P32)</f>
        <v>0</v>
      </c>
      <c r="Q33" s="59">
        <f t="shared" si="7"/>
        <v>0</v>
      </c>
      <c r="R33" s="59">
        <f t="shared" si="7"/>
        <v>0</v>
      </c>
      <c r="S33" s="59">
        <f t="shared" si="7"/>
        <v>0</v>
      </c>
      <c r="T33" s="59">
        <f t="shared" si="7"/>
        <v>0</v>
      </c>
      <c r="U33" s="59">
        <f t="shared" si="7"/>
        <v>0</v>
      </c>
      <c r="V33" s="302">
        <v>0</v>
      </c>
      <c r="W33" s="59">
        <f>SUM(W7:W32)</f>
        <v>0</v>
      </c>
      <c r="X33" s="303">
        <v>0</v>
      </c>
      <c r="Y33" s="304"/>
      <c r="Z33" s="304"/>
      <c r="AA33" s="305"/>
      <c r="AB33" s="174">
        <f>SUM(AB7:AB32)</f>
        <v>0</v>
      </c>
    </row>
    <row r="34" spans="1:28" x14ac:dyDescent="0.3">
      <c r="C34" s="175" t="s">
        <v>228</v>
      </c>
      <c r="D34" s="176"/>
      <c r="E34" s="176"/>
      <c r="F34" s="176"/>
      <c r="G34" s="177">
        <f>SUMPRODUCT(G7:G32,$V$7:$V$32)</f>
        <v>0</v>
      </c>
      <c r="H34" s="177">
        <f>SUMPRODUCT(H7:H32,$V$7:$V$32)</f>
        <v>0</v>
      </c>
      <c r="I34" s="177">
        <f>SUMPRODUCT(I7:I32,$V$7:$V$32)</f>
        <v>0</v>
      </c>
      <c r="J34" s="176"/>
      <c r="K34" s="176"/>
      <c r="L34" s="176"/>
      <c r="M34" s="176"/>
      <c r="N34" s="177">
        <f>SUMPRODUCT(N7:N32,$V$7:$V$32)</f>
        <v>0</v>
      </c>
      <c r="O34" s="176"/>
      <c r="P34" s="177">
        <f t="shared" ref="P34:U34" si="8">SUMPRODUCT(P7:P32,$V$7:$V$32)</f>
        <v>0</v>
      </c>
      <c r="Q34" s="177">
        <f t="shared" si="8"/>
        <v>0</v>
      </c>
      <c r="R34" s="177">
        <f t="shared" si="8"/>
        <v>0</v>
      </c>
      <c r="S34" s="177">
        <f t="shared" si="8"/>
        <v>0</v>
      </c>
      <c r="T34" s="177">
        <f t="shared" si="8"/>
        <v>0</v>
      </c>
      <c r="U34" s="177">
        <f t="shared" si="8"/>
        <v>0</v>
      </c>
      <c r="V34" s="176"/>
      <c r="W34" s="176"/>
      <c r="X34" s="178"/>
    </row>
    <row r="37" spans="1:28" x14ac:dyDescent="0.3">
      <c r="I37" s="311" t="e">
        <f>SUM((I9+K9)*(V9/100)+(I10+K10)*(V10/100))+((I11+K11)*V11/100)+((I12+K12)*(V12/100))+((I13+K13)*V13/100)+((I14+K14)*(V14/100))+((I15+K15)*V15/100)+((I16+K16)*(V16/100))+((I32+K32)*V32/100)+((I33+K33)*(V33/100))+((#REF!+#REF!)*#REF!/100)</f>
        <v>#REF!</v>
      </c>
      <c r="J37" s="312"/>
      <c r="K37" s="312"/>
      <c r="L37" s="312"/>
      <c r="M37" s="312"/>
      <c r="N37" s="311" t="e">
        <f>SUM((R9-S9-T9)*(V9/100)+(R10-S10-T10)*(V10/100)+(R11-S11-T11)*(V11/100)+(R12-S12-T12)*(V12/100)+(R13-S13-T13)*(V13/100)+(R14-S14-T14)*(V14/100)+(R15-S15-T15)*(V15/100)+(R16-S16-T16)*(V16/100)+(R32-S32-T32)*(V32/100)+(R33-S33-T33)*(V33/100)+(#REF!-#REF!-#REF!)*(#REF!/100))</f>
        <v>#REF!</v>
      </c>
      <c r="O37" s="179"/>
      <c r="V37" s="180"/>
    </row>
  </sheetData>
  <sheetProtection algorithmName="SHA-512" hashValue="xFfAGrqWLc1LAyh65buHy30ufPGzK9XuV8IWrHyJQBiwEBAQyrtU3hQ8CQpnIn3fFB/QiVrguquHFbyrXVmChQ==" saltValue="8KRusIGV9d3IkEhbPEMULg==" spinCount="100000" sheet="1" objects="1" scenarios="1"/>
  <mergeCells count="31">
    <mergeCell ref="J1:K1"/>
    <mergeCell ref="AA5:AA6"/>
    <mergeCell ref="AB5:AB6"/>
    <mergeCell ref="U5:U6"/>
    <mergeCell ref="V5:V6"/>
    <mergeCell ref="W5:W6"/>
    <mergeCell ref="X5:X6"/>
    <mergeCell ref="Y5:Y6"/>
    <mergeCell ref="Z5:Z6"/>
    <mergeCell ref="R5:R6"/>
    <mergeCell ref="S5:S6"/>
    <mergeCell ref="T5:T6"/>
    <mergeCell ref="M5:M6"/>
    <mergeCell ref="N5:N6"/>
    <mergeCell ref="O5:O6"/>
    <mergeCell ref="P5:P6"/>
    <mergeCell ref="Q5:Q6"/>
    <mergeCell ref="J5:J6"/>
    <mergeCell ref="K5:K6"/>
    <mergeCell ref="L5:L6"/>
    <mergeCell ref="A5:A6"/>
    <mergeCell ref="B5:B6"/>
    <mergeCell ref="C5:C6"/>
    <mergeCell ref="D5:E5"/>
    <mergeCell ref="F5:F6"/>
    <mergeCell ref="C1:I1"/>
    <mergeCell ref="B3:G3"/>
    <mergeCell ref="B4:G4"/>
    <mergeCell ref="H5:H6"/>
    <mergeCell ref="G5:G6"/>
    <mergeCell ref="I5:I6"/>
  </mergeCells>
  <phoneticPr fontId="30" type="noConversion"/>
  <dataValidations xWindow="29218" yWindow="44238" count="1">
    <dataValidation type="list" allowBlank="1" showErrorMessage="1" sqref="Y7:Y32">
      <formula1>$AG$6:$AG$9</formula1>
      <formula2>0</formula2>
    </dataValidation>
  </dataValidations>
  <pageMargins left="0.7" right="0.7" top="0.75" bottom="0.75" header="0.51180555555555551" footer="0.51180555555555551"/>
  <pageSetup paperSize="9" firstPageNumber="0" orientation="portrait" horizontalDpi="300" verticalDpi="300"/>
  <headerFooter alignWithMargins="0"/>
  <drawing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26"/>
  </sheetPr>
  <dimension ref="A1:AG37"/>
  <sheetViews>
    <sheetView topLeftCell="A5" zoomScale="85" zoomScaleNormal="85" workbookViewId="0">
      <selection activeCell="A9" sqref="A9"/>
    </sheetView>
  </sheetViews>
  <sheetFormatPr baseColWidth="10" defaultColWidth="11.453125" defaultRowHeight="12" x14ac:dyDescent="0.3"/>
  <cols>
    <col min="1" max="1" width="11.453125" style="171"/>
    <col min="2" max="2" width="67" style="171" customWidth="1"/>
    <col min="3" max="3" width="44.1796875" style="171" customWidth="1"/>
    <col min="4" max="5" width="7.81640625" style="171" customWidth="1"/>
    <col min="6" max="6" width="6.81640625" style="171" customWidth="1"/>
    <col min="7" max="7" width="14.26953125" style="171" customWidth="1"/>
    <col min="8" max="8" width="9.7265625" style="171" customWidth="1"/>
    <col min="9" max="9" width="17.81640625" style="171" customWidth="1"/>
    <col min="10" max="10" width="12.81640625" style="171" customWidth="1"/>
    <col min="11" max="11" width="12.1796875" style="171" customWidth="1"/>
    <col min="12" max="14" width="11.453125" style="171"/>
    <col min="15" max="15" width="15.81640625" style="171" customWidth="1"/>
    <col min="16" max="16" width="8.1796875" style="171" customWidth="1"/>
    <col min="17" max="17" width="10.26953125" style="171" customWidth="1"/>
    <col min="18" max="18" width="11.453125" style="171"/>
    <col min="19" max="19" width="16" style="171" customWidth="1"/>
    <col min="20" max="20" width="12.54296875" style="171" customWidth="1"/>
    <col min="21" max="21" width="11.81640625" style="171" customWidth="1"/>
    <col min="22" max="22" width="11.7265625" style="171" customWidth="1"/>
    <col min="23" max="23" width="10.81640625" style="171" customWidth="1"/>
    <col min="24" max="24" width="17.26953125" style="171" customWidth="1"/>
    <col min="25" max="25" width="15.7265625" style="171" customWidth="1"/>
    <col min="26" max="26" width="11.453125" style="171"/>
    <col min="27" max="27" width="111.7265625" style="181" customWidth="1"/>
    <col min="28" max="28" width="15.81640625" style="171" customWidth="1"/>
    <col min="29" max="16384" width="11.453125" style="171"/>
  </cols>
  <sheetData>
    <row r="1" spans="1:33" ht="15" customHeight="1" x14ac:dyDescent="0.3">
      <c r="A1" s="195"/>
      <c r="B1" s="195"/>
      <c r="C1" s="433" t="s">
        <v>8</v>
      </c>
      <c r="D1" s="433"/>
      <c r="E1" s="433"/>
      <c r="F1" s="433"/>
      <c r="G1" s="433"/>
      <c r="H1" s="433"/>
      <c r="I1" s="433"/>
      <c r="J1" s="438" t="str">
        <f>RESUMEN!D2</f>
        <v/>
      </c>
      <c r="K1" s="438"/>
      <c r="L1" s="58"/>
      <c r="M1" s="58"/>
      <c r="N1" s="58"/>
      <c r="O1" s="58"/>
      <c r="P1" s="306"/>
      <c r="Q1" s="306"/>
      <c r="R1" s="307"/>
      <c r="S1" s="307"/>
      <c r="T1" s="307"/>
      <c r="U1" s="307"/>
      <c r="V1" s="307"/>
      <c r="W1" s="307"/>
      <c r="X1" s="307"/>
      <c r="Y1" s="306"/>
      <c r="Z1" s="306"/>
      <c r="AA1" s="308"/>
      <c r="AB1" s="306"/>
    </row>
    <row r="2" spans="1:33" x14ac:dyDescent="0.3">
      <c r="A2" s="195"/>
      <c r="B2" s="195"/>
      <c r="C2" s="229"/>
      <c r="D2" s="229"/>
      <c r="E2" s="229"/>
      <c r="F2" s="229"/>
      <c r="G2" s="229"/>
      <c r="H2" s="229"/>
      <c r="I2" s="229"/>
      <c r="J2" s="196"/>
      <c r="K2" s="58"/>
      <c r="L2" s="58"/>
      <c r="M2" s="58"/>
      <c r="N2" s="58"/>
      <c r="O2" s="58"/>
      <c r="P2" s="306"/>
      <c r="Q2" s="306"/>
      <c r="R2" s="307"/>
      <c r="S2" s="307"/>
      <c r="T2" s="307"/>
      <c r="U2" s="307"/>
      <c r="V2" s="307"/>
      <c r="W2" s="307"/>
      <c r="X2" s="307"/>
      <c r="Y2" s="306"/>
      <c r="Z2" s="306"/>
      <c r="AA2" s="308"/>
      <c r="AB2" s="306"/>
    </row>
    <row r="3" spans="1:33" ht="15" customHeight="1" x14ac:dyDescent="0.3">
      <c r="A3" s="309"/>
      <c r="B3" s="434" t="s">
        <v>60</v>
      </c>
      <c r="C3" s="434"/>
      <c r="D3" s="434"/>
      <c r="E3" s="434"/>
      <c r="F3" s="434"/>
      <c r="G3" s="434"/>
      <c r="H3" s="197" t="str">
        <f>RESUMEN!D4</f>
        <v/>
      </c>
      <c r="I3" s="58"/>
      <c r="J3" s="58"/>
      <c r="K3" s="58"/>
      <c r="L3" s="58"/>
      <c r="M3" s="58"/>
      <c r="N3" s="58"/>
      <c r="O3" s="58"/>
      <c r="P3" s="306"/>
      <c r="Q3" s="306"/>
      <c r="R3" s="58"/>
      <c r="S3" s="306"/>
      <c r="T3" s="307"/>
      <c r="U3" s="307"/>
      <c r="V3" s="307"/>
      <c r="W3" s="307"/>
      <c r="X3" s="307"/>
      <c r="Y3" s="307"/>
      <c r="Z3" s="307"/>
      <c r="AA3" s="308"/>
      <c r="AB3" s="307"/>
    </row>
    <row r="4" spans="1:33" ht="22.5" customHeight="1" x14ac:dyDescent="0.3">
      <c r="A4" s="195"/>
      <c r="B4" s="434" t="s">
        <v>61</v>
      </c>
      <c r="C4" s="434"/>
      <c r="D4" s="434"/>
      <c r="E4" s="434"/>
      <c r="F4" s="434"/>
      <c r="G4" s="434"/>
      <c r="H4" s="197" t="str">
        <f>RESUMEN!D5</f>
        <v/>
      </c>
      <c r="I4" s="58"/>
      <c r="J4" s="58"/>
      <c r="K4" s="58"/>
      <c r="L4" s="58"/>
      <c r="M4" s="58"/>
      <c r="N4" s="58"/>
      <c r="O4" s="58"/>
      <c r="P4" s="306"/>
      <c r="Q4" s="306"/>
      <c r="R4" s="58"/>
      <c r="S4" s="306"/>
      <c r="T4" s="307"/>
      <c r="U4" s="307"/>
      <c r="V4" s="307"/>
      <c r="W4" s="307"/>
      <c r="X4" s="307"/>
      <c r="Y4" s="307"/>
      <c r="Z4" s="307"/>
      <c r="AA4" s="308"/>
      <c r="AB4" s="307"/>
    </row>
    <row r="5" spans="1:33" ht="67.5" customHeight="1" x14ac:dyDescent="0.3">
      <c r="A5" s="436" t="s">
        <v>41</v>
      </c>
      <c r="B5" s="435" t="s">
        <v>98</v>
      </c>
      <c r="C5" s="435" t="s">
        <v>99</v>
      </c>
      <c r="D5" s="435" t="s">
        <v>65</v>
      </c>
      <c r="E5" s="435"/>
      <c r="F5" s="437" t="s">
        <v>13</v>
      </c>
      <c r="G5" s="435" t="s">
        <v>100</v>
      </c>
      <c r="H5" s="435" t="s">
        <v>117</v>
      </c>
      <c r="I5" s="435" t="s">
        <v>102</v>
      </c>
      <c r="J5" s="435" t="s">
        <v>103</v>
      </c>
      <c r="K5" s="435" t="s">
        <v>104</v>
      </c>
      <c r="L5" s="435" t="s">
        <v>105</v>
      </c>
      <c r="M5" s="435" t="s">
        <v>106</v>
      </c>
      <c r="N5" s="435" t="s">
        <v>107</v>
      </c>
      <c r="O5" s="435" t="s">
        <v>108</v>
      </c>
      <c r="P5" s="435" t="s">
        <v>109</v>
      </c>
      <c r="Q5" s="435" t="s">
        <v>110</v>
      </c>
      <c r="R5" s="435" t="s">
        <v>84</v>
      </c>
      <c r="S5" s="435" t="s">
        <v>85</v>
      </c>
      <c r="T5" s="435" t="s">
        <v>111</v>
      </c>
      <c r="U5" s="435" t="s">
        <v>112</v>
      </c>
      <c r="V5" s="435" t="s">
        <v>113</v>
      </c>
      <c r="W5" s="435" t="s">
        <v>114</v>
      </c>
      <c r="X5" s="435" t="s">
        <v>91</v>
      </c>
      <c r="Y5" s="435" t="s">
        <v>92</v>
      </c>
      <c r="Z5" s="435" t="s">
        <v>93</v>
      </c>
      <c r="AA5" s="435" t="s">
        <v>94</v>
      </c>
      <c r="AB5" s="435" t="s">
        <v>45</v>
      </c>
    </row>
    <row r="6" spans="1:33" x14ac:dyDescent="0.3">
      <c r="A6" s="436"/>
      <c r="B6" s="435"/>
      <c r="C6" s="435"/>
      <c r="D6" s="310" t="s">
        <v>115</v>
      </c>
      <c r="E6" s="310" t="s">
        <v>116</v>
      </c>
      <c r="F6" s="437"/>
      <c r="G6" s="435"/>
      <c r="H6" s="435"/>
      <c r="I6" s="435"/>
      <c r="J6" s="435"/>
      <c r="K6" s="435"/>
      <c r="L6" s="435"/>
      <c r="M6" s="435"/>
      <c r="N6" s="435"/>
      <c r="O6" s="435"/>
      <c r="P6" s="435"/>
      <c r="Q6" s="435"/>
      <c r="R6" s="435"/>
      <c r="S6" s="435"/>
      <c r="T6" s="435"/>
      <c r="U6" s="435"/>
      <c r="V6" s="435"/>
      <c r="W6" s="435"/>
      <c r="X6" s="435"/>
      <c r="Y6" s="435"/>
      <c r="Z6" s="435"/>
      <c r="AA6" s="435"/>
      <c r="AB6" s="435"/>
      <c r="AG6" s="172" t="s">
        <v>95</v>
      </c>
    </row>
    <row r="7" spans="1:33" ht="20.149999999999999" customHeight="1" x14ac:dyDescent="0.3">
      <c r="A7" s="285" t="str">
        <f>IF(RESUMEN!H9="","",RESUMEN!H9)</f>
        <v/>
      </c>
      <c r="B7" s="286" t="str">
        <f>IF(RESUMEN!I9="","",RESUMEN!I9)</f>
        <v/>
      </c>
      <c r="C7" s="287" t="str">
        <f>IF(RESUMEN!J9="","",RESUMEN!J9)</f>
        <v/>
      </c>
      <c r="D7" s="288"/>
      <c r="E7" s="288"/>
      <c r="F7" s="289"/>
      <c r="G7" s="290">
        <v>0</v>
      </c>
      <c r="H7" s="290">
        <v>0</v>
      </c>
      <c r="I7" s="290">
        <v>0</v>
      </c>
      <c r="J7" s="291">
        <v>0</v>
      </c>
      <c r="K7" s="292">
        <v>0</v>
      </c>
      <c r="L7" s="292">
        <v>0</v>
      </c>
      <c r="M7" s="290">
        <v>0</v>
      </c>
      <c r="N7" s="168">
        <f>SUM(M7*K7)</f>
        <v>0</v>
      </c>
      <c r="O7" s="290">
        <v>0</v>
      </c>
      <c r="P7" s="168">
        <f>SUM(O7*L7)</f>
        <v>0</v>
      </c>
      <c r="Q7" s="168">
        <f>SUM(N7+P7)</f>
        <v>0</v>
      </c>
      <c r="R7" s="290">
        <v>0</v>
      </c>
      <c r="S7" s="290">
        <v>0</v>
      </c>
      <c r="T7" s="168">
        <f>SUM(G7+Q7-R7-S7)</f>
        <v>0</v>
      </c>
      <c r="U7" s="168">
        <f t="shared" ref="U7:U16" si="0">SUM(G7-I7+Q7-R7-S7)</f>
        <v>0</v>
      </c>
      <c r="V7" s="293">
        <v>1</v>
      </c>
      <c r="W7" s="168">
        <f>SUM(U7*V7)</f>
        <v>0</v>
      </c>
      <c r="X7" s="290">
        <v>0</v>
      </c>
      <c r="Y7" s="169"/>
      <c r="Z7" s="294"/>
      <c r="AA7" s="295"/>
      <c r="AB7" s="170">
        <f>SUM(T7-U7)*V7</f>
        <v>0</v>
      </c>
      <c r="AG7" s="172" t="s">
        <v>96</v>
      </c>
    </row>
    <row r="8" spans="1:33" ht="20.149999999999999" customHeight="1" x14ac:dyDescent="0.3">
      <c r="A8" s="285" t="str">
        <f>IF(RESUMEN!H10="","",RESUMEN!H10)</f>
        <v/>
      </c>
      <c r="B8" s="296" t="str">
        <f>IF(RESUMEN!I10="","",RESUMEN!I10)</f>
        <v/>
      </c>
      <c r="C8" s="285" t="str">
        <f>IF(RESUMEN!J10="","",RESUMEN!J10)</f>
        <v/>
      </c>
      <c r="D8" s="288"/>
      <c r="E8" s="288"/>
      <c r="F8" s="289"/>
      <c r="G8" s="290">
        <v>0</v>
      </c>
      <c r="H8" s="290">
        <v>0</v>
      </c>
      <c r="I8" s="290">
        <v>0</v>
      </c>
      <c r="J8" s="291">
        <v>0</v>
      </c>
      <c r="K8" s="292">
        <v>0</v>
      </c>
      <c r="L8" s="292">
        <v>0</v>
      </c>
      <c r="M8" s="290">
        <v>0</v>
      </c>
      <c r="N8" s="168">
        <f t="shared" ref="N8:N16" si="1">SUM(M8*K8)</f>
        <v>0</v>
      </c>
      <c r="O8" s="290">
        <v>0</v>
      </c>
      <c r="P8" s="168">
        <f t="shared" ref="P8:P16" si="2">SUM(O8*L8)</f>
        <v>0</v>
      </c>
      <c r="Q8" s="168">
        <f t="shared" ref="Q8:Q16" si="3">SUM(N8+P8)</f>
        <v>0</v>
      </c>
      <c r="R8" s="290">
        <v>0</v>
      </c>
      <c r="S8" s="290">
        <v>0</v>
      </c>
      <c r="T8" s="168">
        <f t="shared" ref="T8:T16" si="4">SUM(G8+Q8-R8-S8)</f>
        <v>0</v>
      </c>
      <c r="U8" s="168">
        <f t="shared" si="0"/>
        <v>0</v>
      </c>
      <c r="V8" s="293">
        <v>1</v>
      </c>
      <c r="W8" s="168">
        <f t="shared" ref="W8:W16" si="5">SUM(U8*V8)</f>
        <v>0</v>
      </c>
      <c r="X8" s="290">
        <v>0</v>
      </c>
      <c r="Y8" s="169"/>
      <c r="Z8" s="294"/>
      <c r="AA8" s="295"/>
      <c r="AB8" s="170">
        <f t="shared" ref="AB8:AB16" si="6">SUM(T8-U8)*V8</f>
        <v>0</v>
      </c>
      <c r="AG8" s="172" t="s">
        <v>97</v>
      </c>
    </row>
    <row r="9" spans="1:33" ht="20.149999999999999" customHeight="1" x14ac:dyDescent="0.3">
      <c r="A9" s="285"/>
      <c r="B9" s="296" t="str">
        <f>IF(RESUMEN!I11="","",RESUMEN!I11)</f>
        <v/>
      </c>
      <c r="C9" s="285" t="str">
        <f>IF(RESUMEN!J11="","",RESUMEN!J11)</f>
        <v/>
      </c>
      <c r="D9" s="288"/>
      <c r="E9" s="288"/>
      <c r="F9" s="289"/>
      <c r="G9" s="290">
        <v>0</v>
      </c>
      <c r="H9" s="290">
        <v>0</v>
      </c>
      <c r="I9" s="290">
        <v>0</v>
      </c>
      <c r="J9" s="291">
        <v>0</v>
      </c>
      <c r="K9" s="292">
        <v>0</v>
      </c>
      <c r="L9" s="292">
        <v>0</v>
      </c>
      <c r="M9" s="290">
        <v>0</v>
      </c>
      <c r="N9" s="168">
        <f t="shared" si="1"/>
        <v>0</v>
      </c>
      <c r="O9" s="290">
        <v>0</v>
      </c>
      <c r="P9" s="168">
        <f t="shared" si="2"/>
        <v>0</v>
      </c>
      <c r="Q9" s="168">
        <f t="shared" si="3"/>
        <v>0</v>
      </c>
      <c r="R9" s="290">
        <v>0</v>
      </c>
      <c r="S9" s="290">
        <v>0</v>
      </c>
      <c r="T9" s="168">
        <f t="shared" si="4"/>
        <v>0</v>
      </c>
      <c r="U9" s="168">
        <f t="shared" si="0"/>
        <v>0</v>
      </c>
      <c r="V9" s="293">
        <v>0</v>
      </c>
      <c r="W9" s="168">
        <f t="shared" si="5"/>
        <v>0</v>
      </c>
      <c r="X9" s="290">
        <v>0</v>
      </c>
      <c r="Y9" s="169"/>
      <c r="Z9" s="294"/>
      <c r="AA9" s="295"/>
      <c r="AB9" s="170">
        <f t="shared" si="6"/>
        <v>0</v>
      </c>
    </row>
    <row r="10" spans="1:33" ht="20.149999999999999" customHeight="1" x14ac:dyDescent="0.3">
      <c r="A10" s="285" t="str">
        <f>IF(RESUMEN!H12="","",RESUMEN!H12)</f>
        <v/>
      </c>
      <c r="B10" s="296" t="str">
        <f>IF(RESUMEN!I12="","",RESUMEN!I12)</f>
        <v/>
      </c>
      <c r="C10" s="297" t="str">
        <f>IF(RESUMEN!J12="","",RESUMEN!J12)</f>
        <v/>
      </c>
      <c r="D10" s="288"/>
      <c r="E10" s="288"/>
      <c r="F10" s="289"/>
      <c r="G10" s="290">
        <v>0</v>
      </c>
      <c r="H10" s="290">
        <v>0</v>
      </c>
      <c r="I10" s="290">
        <v>0</v>
      </c>
      <c r="J10" s="291">
        <v>0</v>
      </c>
      <c r="K10" s="292">
        <v>0</v>
      </c>
      <c r="L10" s="292">
        <v>0</v>
      </c>
      <c r="M10" s="290">
        <v>0</v>
      </c>
      <c r="N10" s="168">
        <f t="shared" si="1"/>
        <v>0</v>
      </c>
      <c r="O10" s="290">
        <v>0</v>
      </c>
      <c r="P10" s="168">
        <f t="shared" si="2"/>
        <v>0</v>
      </c>
      <c r="Q10" s="168">
        <f t="shared" si="3"/>
        <v>0</v>
      </c>
      <c r="R10" s="290">
        <v>0</v>
      </c>
      <c r="S10" s="290">
        <v>0</v>
      </c>
      <c r="T10" s="168">
        <f t="shared" si="4"/>
        <v>0</v>
      </c>
      <c r="U10" s="168">
        <f t="shared" si="0"/>
        <v>0</v>
      </c>
      <c r="V10" s="293">
        <v>0</v>
      </c>
      <c r="W10" s="168">
        <f t="shared" si="5"/>
        <v>0</v>
      </c>
      <c r="X10" s="290">
        <v>0</v>
      </c>
      <c r="Y10" s="169"/>
      <c r="Z10" s="294"/>
      <c r="AA10" s="295"/>
      <c r="AB10" s="170">
        <f t="shared" si="6"/>
        <v>0</v>
      </c>
    </row>
    <row r="11" spans="1:33" ht="20.149999999999999" customHeight="1" x14ac:dyDescent="0.3">
      <c r="A11" s="285" t="str">
        <f>IF(RESUMEN!H13="","",RESUMEN!H13)</f>
        <v/>
      </c>
      <c r="B11" s="296" t="str">
        <f>IF(RESUMEN!I13="","",RESUMEN!I13)</f>
        <v/>
      </c>
      <c r="C11" s="285" t="str">
        <f>IF(RESUMEN!J13="","",RESUMEN!J13)</f>
        <v/>
      </c>
      <c r="D11" s="288"/>
      <c r="E11" s="288"/>
      <c r="F11" s="289"/>
      <c r="G11" s="290">
        <v>0</v>
      </c>
      <c r="H11" s="290">
        <v>0</v>
      </c>
      <c r="I11" s="290">
        <v>0</v>
      </c>
      <c r="J11" s="291">
        <v>0</v>
      </c>
      <c r="K11" s="292">
        <v>0</v>
      </c>
      <c r="L11" s="292">
        <v>0</v>
      </c>
      <c r="M11" s="290">
        <v>0</v>
      </c>
      <c r="N11" s="168">
        <f t="shared" si="1"/>
        <v>0</v>
      </c>
      <c r="O11" s="290">
        <v>0</v>
      </c>
      <c r="P11" s="168">
        <f t="shared" si="2"/>
        <v>0</v>
      </c>
      <c r="Q11" s="168">
        <f t="shared" si="3"/>
        <v>0</v>
      </c>
      <c r="R11" s="290">
        <v>0</v>
      </c>
      <c r="S11" s="290">
        <v>0</v>
      </c>
      <c r="T11" s="168">
        <f t="shared" si="4"/>
        <v>0</v>
      </c>
      <c r="U11" s="168">
        <f t="shared" si="0"/>
        <v>0</v>
      </c>
      <c r="V11" s="293">
        <v>0</v>
      </c>
      <c r="W11" s="168">
        <f t="shared" si="5"/>
        <v>0</v>
      </c>
      <c r="X11" s="290">
        <v>0</v>
      </c>
      <c r="Y11" s="169"/>
      <c r="Z11" s="298"/>
      <c r="AA11" s="295"/>
      <c r="AB11" s="170">
        <f t="shared" si="6"/>
        <v>0</v>
      </c>
    </row>
    <row r="12" spans="1:33" ht="20.149999999999999" customHeight="1" x14ac:dyDescent="0.3">
      <c r="A12" s="285" t="str">
        <f>IF(RESUMEN!H14="","",RESUMEN!H14)</f>
        <v/>
      </c>
      <c r="B12" s="296" t="str">
        <f>IF(RESUMEN!I14="","",RESUMEN!I14)</f>
        <v/>
      </c>
      <c r="C12" s="285" t="str">
        <f>IF(RESUMEN!J14="","",RESUMEN!J14)</f>
        <v/>
      </c>
      <c r="D12" s="288"/>
      <c r="E12" s="288"/>
      <c r="F12" s="289"/>
      <c r="G12" s="290">
        <v>0</v>
      </c>
      <c r="H12" s="290">
        <v>0</v>
      </c>
      <c r="I12" s="290">
        <v>0</v>
      </c>
      <c r="J12" s="291">
        <v>0</v>
      </c>
      <c r="K12" s="292">
        <v>0</v>
      </c>
      <c r="L12" s="292">
        <v>0</v>
      </c>
      <c r="M12" s="290">
        <v>0</v>
      </c>
      <c r="N12" s="168">
        <f t="shared" si="1"/>
        <v>0</v>
      </c>
      <c r="O12" s="290">
        <v>0</v>
      </c>
      <c r="P12" s="168">
        <f t="shared" si="2"/>
        <v>0</v>
      </c>
      <c r="Q12" s="168">
        <f t="shared" si="3"/>
        <v>0</v>
      </c>
      <c r="R12" s="290">
        <v>0</v>
      </c>
      <c r="S12" s="290">
        <v>0</v>
      </c>
      <c r="T12" s="168">
        <f t="shared" si="4"/>
        <v>0</v>
      </c>
      <c r="U12" s="168">
        <f t="shared" si="0"/>
        <v>0</v>
      </c>
      <c r="V12" s="293">
        <v>0</v>
      </c>
      <c r="W12" s="168">
        <f t="shared" si="5"/>
        <v>0</v>
      </c>
      <c r="X12" s="290">
        <v>0</v>
      </c>
      <c r="Y12" s="169"/>
      <c r="Z12" s="294"/>
      <c r="AA12" s="295"/>
      <c r="AB12" s="170">
        <f t="shared" si="6"/>
        <v>0</v>
      </c>
    </row>
    <row r="13" spans="1:33" ht="20.149999999999999" customHeight="1" x14ac:dyDescent="0.3">
      <c r="A13" s="285" t="str">
        <f>IF(RESUMEN!H15="","",RESUMEN!H15)</f>
        <v/>
      </c>
      <c r="B13" s="296" t="str">
        <f>IF(RESUMEN!I15="","",RESUMEN!I15)</f>
        <v/>
      </c>
      <c r="C13" s="285" t="str">
        <f>IF(RESUMEN!J15="","",RESUMEN!J15)</f>
        <v/>
      </c>
      <c r="D13" s="288"/>
      <c r="E13" s="288"/>
      <c r="F13" s="289"/>
      <c r="G13" s="290">
        <v>0</v>
      </c>
      <c r="H13" s="290">
        <v>0</v>
      </c>
      <c r="I13" s="290">
        <v>0</v>
      </c>
      <c r="J13" s="291">
        <v>0</v>
      </c>
      <c r="K13" s="292">
        <v>0</v>
      </c>
      <c r="L13" s="292">
        <v>0</v>
      </c>
      <c r="M13" s="290">
        <v>0</v>
      </c>
      <c r="N13" s="168">
        <f t="shared" si="1"/>
        <v>0</v>
      </c>
      <c r="O13" s="290">
        <v>0</v>
      </c>
      <c r="P13" s="168">
        <f t="shared" si="2"/>
        <v>0</v>
      </c>
      <c r="Q13" s="168">
        <f t="shared" si="3"/>
        <v>0</v>
      </c>
      <c r="R13" s="290">
        <v>0</v>
      </c>
      <c r="S13" s="290">
        <v>0</v>
      </c>
      <c r="T13" s="168">
        <f t="shared" si="4"/>
        <v>0</v>
      </c>
      <c r="U13" s="168">
        <f t="shared" si="0"/>
        <v>0</v>
      </c>
      <c r="V13" s="293">
        <v>0</v>
      </c>
      <c r="W13" s="168">
        <f t="shared" si="5"/>
        <v>0</v>
      </c>
      <c r="X13" s="290">
        <v>0</v>
      </c>
      <c r="Y13" s="169"/>
      <c r="Z13" s="294"/>
      <c r="AA13" s="295"/>
      <c r="AB13" s="170">
        <f t="shared" si="6"/>
        <v>0</v>
      </c>
    </row>
    <row r="14" spans="1:33" ht="20.149999999999999" customHeight="1" x14ac:dyDescent="0.3">
      <c r="A14" s="285" t="str">
        <f>IF(RESUMEN!H16="","",RESUMEN!H16)</f>
        <v/>
      </c>
      <c r="B14" s="296" t="str">
        <f>IF(RESUMEN!I16="","",RESUMEN!I16)</f>
        <v/>
      </c>
      <c r="C14" s="285" t="str">
        <f>IF(RESUMEN!J16="","",RESUMEN!J16)</f>
        <v/>
      </c>
      <c r="D14" s="288"/>
      <c r="E14" s="288"/>
      <c r="F14" s="289"/>
      <c r="G14" s="290">
        <v>0</v>
      </c>
      <c r="H14" s="290">
        <v>0</v>
      </c>
      <c r="I14" s="290">
        <v>0</v>
      </c>
      <c r="J14" s="291">
        <v>0</v>
      </c>
      <c r="K14" s="292">
        <v>0</v>
      </c>
      <c r="L14" s="292">
        <v>0</v>
      </c>
      <c r="M14" s="290">
        <v>0</v>
      </c>
      <c r="N14" s="168">
        <f t="shared" si="1"/>
        <v>0</v>
      </c>
      <c r="O14" s="290">
        <v>0</v>
      </c>
      <c r="P14" s="168">
        <f t="shared" si="2"/>
        <v>0</v>
      </c>
      <c r="Q14" s="168">
        <f t="shared" si="3"/>
        <v>0</v>
      </c>
      <c r="R14" s="290">
        <v>0</v>
      </c>
      <c r="S14" s="290">
        <v>0</v>
      </c>
      <c r="T14" s="168">
        <f t="shared" si="4"/>
        <v>0</v>
      </c>
      <c r="U14" s="168">
        <f t="shared" si="0"/>
        <v>0</v>
      </c>
      <c r="V14" s="293">
        <v>0</v>
      </c>
      <c r="W14" s="168">
        <f t="shared" si="5"/>
        <v>0</v>
      </c>
      <c r="X14" s="290">
        <v>0</v>
      </c>
      <c r="Y14" s="169"/>
      <c r="Z14" s="294"/>
      <c r="AA14" s="295"/>
      <c r="AB14" s="170">
        <f t="shared" si="6"/>
        <v>0</v>
      </c>
    </row>
    <row r="15" spans="1:33" ht="20.149999999999999" customHeight="1" x14ac:dyDescent="0.3">
      <c r="A15" s="285" t="str">
        <f>IF(RESUMEN!H17="","",RESUMEN!H17)</f>
        <v/>
      </c>
      <c r="B15" s="296" t="str">
        <f>IF(RESUMEN!I17="","",RESUMEN!I17)</f>
        <v/>
      </c>
      <c r="C15" s="285" t="str">
        <f>IF(RESUMEN!J17="","",RESUMEN!J17)</f>
        <v/>
      </c>
      <c r="D15" s="288"/>
      <c r="E15" s="288"/>
      <c r="F15" s="289"/>
      <c r="G15" s="290">
        <v>0</v>
      </c>
      <c r="H15" s="290">
        <v>0</v>
      </c>
      <c r="I15" s="290">
        <v>0</v>
      </c>
      <c r="J15" s="291">
        <v>0</v>
      </c>
      <c r="K15" s="292">
        <v>0</v>
      </c>
      <c r="L15" s="292">
        <v>0</v>
      </c>
      <c r="M15" s="290">
        <v>0</v>
      </c>
      <c r="N15" s="168">
        <f t="shared" si="1"/>
        <v>0</v>
      </c>
      <c r="O15" s="290">
        <v>0</v>
      </c>
      <c r="P15" s="168">
        <f t="shared" si="2"/>
        <v>0</v>
      </c>
      <c r="Q15" s="168">
        <f t="shared" si="3"/>
        <v>0</v>
      </c>
      <c r="R15" s="290">
        <v>0</v>
      </c>
      <c r="S15" s="290">
        <v>0</v>
      </c>
      <c r="T15" s="168">
        <f t="shared" si="4"/>
        <v>0</v>
      </c>
      <c r="U15" s="168">
        <f t="shared" si="0"/>
        <v>0</v>
      </c>
      <c r="V15" s="293">
        <v>0</v>
      </c>
      <c r="W15" s="168">
        <f t="shared" si="5"/>
        <v>0</v>
      </c>
      <c r="X15" s="290">
        <v>0</v>
      </c>
      <c r="Y15" s="169"/>
      <c r="Z15" s="294"/>
      <c r="AA15" s="295"/>
      <c r="AB15" s="170">
        <f t="shared" si="6"/>
        <v>0</v>
      </c>
    </row>
    <row r="16" spans="1:33" ht="20.149999999999999" customHeight="1" x14ac:dyDescent="0.3">
      <c r="A16" s="285" t="str">
        <f>IF(RESUMEN!H18="","",RESUMEN!H18)</f>
        <v/>
      </c>
      <c r="B16" s="296" t="str">
        <f>IF(RESUMEN!I18="","",RESUMEN!I18)</f>
        <v/>
      </c>
      <c r="C16" s="285" t="str">
        <f>IF(RESUMEN!J18="","",RESUMEN!J18)</f>
        <v/>
      </c>
      <c r="D16" s="288"/>
      <c r="E16" s="288"/>
      <c r="F16" s="289"/>
      <c r="G16" s="290">
        <v>0</v>
      </c>
      <c r="H16" s="290">
        <v>0</v>
      </c>
      <c r="I16" s="290">
        <v>0</v>
      </c>
      <c r="J16" s="291">
        <v>0</v>
      </c>
      <c r="K16" s="292">
        <v>0</v>
      </c>
      <c r="L16" s="292">
        <v>0</v>
      </c>
      <c r="M16" s="290">
        <v>0</v>
      </c>
      <c r="N16" s="168">
        <f t="shared" si="1"/>
        <v>0</v>
      </c>
      <c r="O16" s="290">
        <v>0</v>
      </c>
      <c r="P16" s="168">
        <f t="shared" si="2"/>
        <v>0</v>
      </c>
      <c r="Q16" s="168">
        <f t="shared" si="3"/>
        <v>0</v>
      </c>
      <c r="R16" s="290">
        <v>0</v>
      </c>
      <c r="S16" s="290">
        <v>0</v>
      </c>
      <c r="T16" s="168">
        <f t="shared" si="4"/>
        <v>0</v>
      </c>
      <c r="U16" s="168">
        <f t="shared" si="0"/>
        <v>0</v>
      </c>
      <c r="V16" s="293">
        <v>0</v>
      </c>
      <c r="W16" s="168">
        <f t="shared" si="5"/>
        <v>0</v>
      </c>
      <c r="X16" s="290">
        <v>0</v>
      </c>
      <c r="Y16" s="169"/>
      <c r="Z16" s="294"/>
      <c r="AA16" s="295"/>
      <c r="AB16" s="170">
        <f t="shared" si="6"/>
        <v>0</v>
      </c>
    </row>
    <row r="17" spans="1:28" ht="20.149999999999999" customHeight="1" x14ac:dyDescent="0.3">
      <c r="A17" s="285"/>
      <c r="B17" s="296"/>
      <c r="C17" s="285"/>
      <c r="D17" s="288"/>
      <c r="E17" s="288"/>
      <c r="F17" s="289"/>
      <c r="G17" s="290"/>
      <c r="H17" s="290"/>
      <c r="I17" s="290"/>
      <c r="J17" s="291">
        <v>0</v>
      </c>
      <c r="K17" s="292"/>
      <c r="L17" s="292"/>
      <c r="M17" s="290"/>
      <c r="N17" s="168"/>
      <c r="O17" s="290"/>
      <c r="P17" s="168"/>
      <c r="Q17" s="168"/>
      <c r="R17" s="290"/>
      <c r="S17" s="290"/>
      <c r="T17" s="168"/>
      <c r="U17" s="168"/>
      <c r="V17" s="293"/>
      <c r="W17" s="168"/>
      <c r="X17" s="290"/>
      <c r="Y17" s="169"/>
      <c r="Z17" s="294"/>
      <c r="AA17" s="295"/>
      <c r="AB17" s="170"/>
    </row>
    <row r="18" spans="1:28" ht="20.149999999999999" customHeight="1" x14ac:dyDescent="0.3">
      <c r="A18" s="285"/>
      <c r="B18" s="296"/>
      <c r="C18" s="285"/>
      <c r="D18" s="288"/>
      <c r="E18" s="288"/>
      <c r="F18" s="289"/>
      <c r="G18" s="290"/>
      <c r="H18" s="290"/>
      <c r="I18" s="290"/>
      <c r="J18" s="291">
        <v>0</v>
      </c>
      <c r="K18" s="292"/>
      <c r="L18" s="292"/>
      <c r="M18" s="290"/>
      <c r="N18" s="168"/>
      <c r="O18" s="290"/>
      <c r="P18" s="168"/>
      <c r="Q18" s="168"/>
      <c r="R18" s="290"/>
      <c r="S18" s="290"/>
      <c r="T18" s="168"/>
      <c r="U18" s="168"/>
      <c r="V18" s="293"/>
      <c r="W18" s="168"/>
      <c r="X18" s="290"/>
      <c r="Y18" s="169"/>
      <c r="Z18" s="294"/>
      <c r="AA18" s="295"/>
      <c r="AB18" s="170"/>
    </row>
    <row r="19" spans="1:28" ht="20.149999999999999" customHeight="1" x14ac:dyDescent="0.3">
      <c r="A19" s="285"/>
      <c r="B19" s="296"/>
      <c r="C19" s="285"/>
      <c r="D19" s="288"/>
      <c r="E19" s="288"/>
      <c r="F19" s="289"/>
      <c r="G19" s="290"/>
      <c r="H19" s="290"/>
      <c r="I19" s="290"/>
      <c r="J19" s="291">
        <v>0</v>
      </c>
      <c r="K19" s="292"/>
      <c r="L19" s="292"/>
      <c r="M19" s="290"/>
      <c r="N19" s="168"/>
      <c r="O19" s="290"/>
      <c r="P19" s="168"/>
      <c r="Q19" s="168"/>
      <c r="R19" s="290"/>
      <c r="S19" s="290"/>
      <c r="T19" s="168"/>
      <c r="U19" s="168"/>
      <c r="V19" s="293"/>
      <c r="W19" s="168"/>
      <c r="X19" s="290"/>
      <c r="Y19" s="169"/>
      <c r="Z19" s="294"/>
      <c r="AA19" s="295"/>
      <c r="AB19" s="170"/>
    </row>
    <row r="20" spans="1:28" ht="20.149999999999999" customHeight="1" x14ac:dyDescent="0.3">
      <c r="A20" s="285"/>
      <c r="B20" s="296"/>
      <c r="C20" s="285"/>
      <c r="D20" s="288"/>
      <c r="E20" s="288"/>
      <c r="F20" s="289"/>
      <c r="G20" s="290"/>
      <c r="H20" s="290"/>
      <c r="I20" s="290"/>
      <c r="J20" s="291">
        <v>0</v>
      </c>
      <c r="K20" s="292"/>
      <c r="L20" s="292"/>
      <c r="M20" s="290"/>
      <c r="N20" s="168"/>
      <c r="O20" s="290"/>
      <c r="P20" s="168"/>
      <c r="Q20" s="168"/>
      <c r="R20" s="290"/>
      <c r="S20" s="290"/>
      <c r="T20" s="168"/>
      <c r="U20" s="168"/>
      <c r="V20" s="293"/>
      <c r="W20" s="168"/>
      <c r="X20" s="290"/>
      <c r="Y20" s="169"/>
      <c r="Z20" s="294"/>
      <c r="AA20" s="295"/>
      <c r="AB20" s="170"/>
    </row>
    <row r="21" spans="1:28" ht="20.149999999999999" customHeight="1" x14ac:dyDescent="0.3">
      <c r="A21" s="285"/>
      <c r="B21" s="296"/>
      <c r="C21" s="285"/>
      <c r="D21" s="288"/>
      <c r="E21" s="288"/>
      <c r="F21" s="289"/>
      <c r="G21" s="290"/>
      <c r="H21" s="290"/>
      <c r="I21" s="290"/>
      <c r="J21" s="291">
        <v>0</v>
      </c>
      <c r="K21" s="292"/>
      <c r="L21" s="292"/>
      <c r="M21" s="290"/>
      <c r="N21" s="168"/>
      <c r="O21" s="290"/>
      <c r="P21" s="168"/>
      <c r="Q21" s="168"/>
      <c r="R21" s="290"/>
      <c r="S21" s="290"/>
      <c r="T21" s="168"/>
      <c r="U21" s="168"/>
      <c r="V21" s="293"/>
      <c r="W21" s="168"/>
      <c r="X21" s="290"/>
      <c r="Y21" s="169"/>
      <c r="Z21" s="294"/>
      <c r="AA21" s="295"/>
      <c r="AB21" s="170"/>
    </row>
    <row r="22" spans="1:28" ht="20.149999999999999" customHeight="1" x14ac:dyDescent="0.3">
      <c r="A22" s="285"/>
      <c r="B22" s="296"/>
      <c r="C22" s="285"/>
      <c r="D22" s="288"/>
      <c r="E22" s="288"/>
      <c r="F22" s="289"/>
      <c r="G22" s="290"/>
      <c r="H22" s="290"/>
      <c r="I22" s="290"/>
      <c r="J22" s="291">
        <v>0</v>
      </c>
      <c r="K22" s="292"/>
      <c r="L22" s="292"/>
      <c r="M22" s="290"/>
      <c r="N22" s="168"/>
      <c r="O22" s="290"/>
      <c r="P22" s="168"/>
      <c r="Q22" s="168"/>
      <c r="R22" s="290"/>
      <c r="S22" s="290"/>
      <c r="T22" s="168"/>
      <c r="U22" s="168"/>
      <c r="V22" s="293"/>
      <c r="W22" s="168"/>
      <c r="X22" s="290"/>
      <c r="Y22" s="169"/>
      <c r="Z22" s="294"/>
      <c r="AA22" s="295"/>
      <c r="AB22" s="170"/>
    </row>
    <row r="23" spans="1:28" ht="20.149999999999999" customHeight="1" x14ac:dyDescent="0.3">
      <c r="A23" s="285"/>
      <c r="B23" s="296"/>
      <c r="C23" s="285"/>
      <c r="D23" s="288"/>
      <c r="E23" s="288"/>
      <c r="F23" s="289"/>
      <c r="G23" s="290"/>
      <c r="H23" s="290"/>
      <c r="I23" s="290"/>
      <c r="J23" s="291">
        <v>0</v>
      </c>
      <c r="K23" s="292"/>
      <c r="L23" s="292"/>
      <c r="M23" s="290"/>
      <c r="N23" s="168"/>
      <c r="O23" s="290"/>
      <c r="P23" s="168"/>
      <c r="Q23" s="168"/>
      <c r="R23" s="290"/>
      <c r="S23" s="290"/>
      <c r="T23" s="168"/>
      <c r="U23" s="168"/>
      <c r="V23" s="293"/>
      <c r="W23" s="168"/>
      <c r="X23" s="290"/>
      <c r="Y23" s="169"/>
      <c r="Z23" s="294"/>
      <c r="AA23" s="295"/>
      <c r="AB23" s="170"/>
    </row>
    <row r="24" spans="1:28" ht="20.149999999999999" customHeight="1" x14ac:dyDescent="0.3">
      <c r="A24" s="285"/>
      <c r="B24" s="296"/>
      <c r="C24" s="285"/>
      <c r="D24" s="288"/>
      <c r="E24" s="288"/>
      <c r="F24" s="289"/>
      <c r="G24" s="290"/>
      <c r="H24" s="290"/>
      <c r="I24" s="290"/>
      <c r="J24" s="291">
        <v>0</v>
      </c>
      <c r="K24" s="292"/>
      <c r="L24" s="292"/>
      <c r="M24" s="290"/>
      <c r="N24" s="168"/>
      <c r="O24" s="290"/>
      <c r="P24" s="168"/>
      <c r="Q24" s="168"/>
      <c r="R24" s="290"/>
      <c r="S24" s="290"/>
      <c r="T24" s="168"/>
      <c r="U24" s="168"/>
      <c r="V24" s="293"/>
      <c r="W24" s="168"/>
      <c r="X24" s="290"/>
      <c r="Y24" s="169"/>
      <c r="Z24" s="294"/>
      <c r="AA24" s="295"/>
      <c r="AB24" s="170"/>
    </row>
    <row r="25" spans="1:28" ht="20.149999999999999" customHeight="1" x14ac:dyDescent="0.3">
      <c r="A25" s="285"/>
      <c r="B25" s="296"/>
      <c r="C25" s="285"/>
      <c r="D25" s="288"/>
      <c r="E25" s="288"/>
      <c r="F25" s="289"/>
      <c r="G25" s="290"/>
      <c r="H25" s="290"/>
      <c r="I25" s="290"/>
      <c r="J25" s="291">
        <v>0</v>
      </c>
      <c r="K25" s="292"/>
      <c r="L25" s="292"/>
      <c r="M25" s="290"/>
      <c r="N25" s="168"/>
      <c r="O25" s="290"/>
      <c r="P25" s="168"/>
      <c r="Q25" s="168"/>
      <c r="R25" s="290"/>
      <c r="S25" s="290"/>
      <c r="T25" s="168"/>
      <c r="U25" s="168"/>
      <c r="V25" s="293"/>
      <c r="W25" s="168"/>
      <c r="X25" s="290"/>
      <c r="Y25" s="169"/>
      <c r="Z25" s="294"/>
      <c r="AA25" s="295"/>
      <c r="AB25" s="170"/>
    </row>
    <row r="26" spans="1:28" ht="20.149999999999999" customHeight="1" x14ac:dyDescent="0.3">
      <c r="A26" s="285"/>
      <c r="B26" s="296"/>
      <c r="C26" s="285"/>
      <c r="D26" s="288"/>
      <c r="E26" s="288"/>
      <c r="F26" s="289"/>
      <c r="G26" s="290"/>
      <c r="H26" s="290"/>
      <c r="I26" s="290"/>
      <c r="J26" s="291">
        <v>0</v>
      </c>
      <c r="K26" s="292"/>
      <c r="L26" s="292"/>
      <c r="M26" s="290"/>
      <c r="N26" s="168"/>
      <c r="O26" s="290"/>
      <c r="P26" s="168"/>
      <c r="Q26" s="168"/>
      <c r="R26" s="290"/>
      <c r="S26" s="290"/>
      <c r="T26" s="168"/>
      <c r="U26" s="168"/>
      <c r="V26" s="293"/>
      <c r="W26" s="168"/>
      <c r="X26" s="290"/>
      <c r="Y26" s="169"/>
      <c r="Z26" s="294"/>
      <c r="AA26" s="295"/>
      <c r="AB26" s="170"/>
    </row>
    <row r="27" spans="1:28" ht="20.149999999999999" customHeight="1" x14ac:dyDescent="0.3">
      <c r="A27" s="285"/>
      <c r="B27" s="296"/>
      <c r="C27" s="285"/>
      <c r="D27" s="288"/>
      <c r="E27" s="288"/>
      <c r="F27" s="289"/>
      <c r="G27" s="290"/>
      <c r="H27" s="290"/>
      <c r="I27" s="290"/>
      <c r="J27" s="291">
        <v>0</v>
      </c>
      <c r="K27" s="292"/>
      <c r="L27" s="292"/>
      <c r="M27" s="290"/>
      <c r="N27" s="168"/>
      <c r="O27" s="290"/>
      <c r="P27" s="168"/>
      <c r="Q27" s="168"/>
      <c r="R27" s="290"/>
      <c r="S27" s="290"/>
      <c r="T27" s="168"/>
      <c r="U27" s="168"/>
      <c r="V27" s="293"/>
      <c r="W27" s="168"/>
      <c r="X27" s="290"/>
      <c r="Y27" s="169"/>
      <c r="Z27" s="294"/>
      <c r="AA27" s="295"/>
      <c r="AB27" s="170"/>
    </row>
    <row r="28" spans="1:28" ht="20.149999999999999" customHeight="1" x14ac:dyDescent="0.3">
      <c r="A28" s="285"/>
      <c r="B28" s="296"/>
      <c r="C28" s="285"/>
      <c r="D28" s="288"/>
      <c r="E28" s="288"/>
      <c r="F28" s="289"/>
      <c r="G28" s="290"/>
      <c r="H28" s="290"/>
      <c r="I28" s="290"/>
      <c r="J28" s="291">
        <v>0</v>
      </c>
      <c r="K28" s="292"/>
      <c r="L28" s="292"/>
      <c r="M28" s="290"/>
      <c r="N28" s="168"/>
      <c r="O28" s="290"/>
      <c r="P28" s="168"/>
      <c r="Q28" s="168"/>
      <c r="R28" s="290"/>
      <c r="S28" s="290"/>
      <c r="T28" s="168"/>
      <c r="U28" s="168"/>
      <c r="V28" s="293"/>
      <c r="W28" s="168"/>
      <c r="X28" s="290"/>
      <c r="Y28" s="169"/>
      <c r="Z28" s="294"/>
      <c r="AA28" s="295"/>
      <c r="AB28" s="170"/>
    </row>
    <row r="29" spans="1:28" ht="20.149999999999999" customHeight="1" x14ac:dyDescent="0.3">
      <c r="A29" s="285"/>
      <c r="B29" s="296"/>
      <c r="C29" s="285"/>
      <c r="D29" s="288"/>
      <c r="E29" s="288"/>
      <c r="F29" s="289"/>
      <c r="G29" s="290"/>
      <c r="H29" s="290"/>
      <c r="I29" s="290"/>
      <c r="J29" s="291">
        <v>0</v>
      </c>
      <c r="K29" s="292"/>
      <c r="L29" s="292"/>
      <c r="M29" s="290"/>
      <c r="N29" s="168"/>
      <c r="O29" s="290"/>
      <c r="P29" s="168"/>
      <c r="Q29" s="168"/>
      <c r="R29" s="290"/>
      <c r="S29" s="290"/>
      <c r="T29" s="168"/>
      <c r="U29" s="168"/>
      <c r="V29" s="293"/>
      <c r="W29" s="168"/>
      <c r="X29" s="290"/>
      <c r="Y29" s="169"/>
      <c r="Z29" s="294"/>
      <c r="AA29" s="295"/>
      <c r="AB29" s="170"/>
    </row>
    <row r="30" spans="1:28" ht="20.149999999999999" customHeight="1" x14ac:dyDescent="0.3">
      <c r="A30" s="285"/>
      <c r="B30" s="296"/>
      <c r="C30" s="285"/>
      <c r="D30" s="288"/>
      <c r="E30" s="288"/>
      <c r="F30" s="289"/>
      <c r="G30" s="290"/>
      <c r="H30" s="290"/>
      <c r="I30" s="290"/>
      <c r="J30" s="291">
        <v>0</v>
      </c>
      <c r="K30" s="292"/>
      <c r="L30" s="292"/>
      <c r="M30" s="290"/>
      <c r="N30" s="168"/>
      <c r="O30" s="290"/>
      <c r="P30" s="168"/>
      <c r="Q30" s="168"/>
      <c r="R30" s="290"/>
      <c r="S30" s="290"/>
      <c r="T30" s="168"/>
      <c r="U30" s="168"/>
      <c r="V30" s="293"/>
      <c r="W30" s="168"/>
      <c r="X30" s="290"/>
      <c r="Y30" s="169"/>
      <c r="Z30" s="294"/>
      <c r="AA30" s="295"/>
      <c r="AB30" s="170"/>
    </row>
    <row r="31" spans="1:28" ht="20.149999999999999" customHeight="1" x14ac:dyDescent="0.3">
      <c r="A31" s="285"/>
      <c r="B31" s="296"/>
      <c r="C31" s="285"/>
      <c r="D31" s="288"/>
      <c r="E31" s="288"/>
      <c r="F31" s="289"/>
      <c r="G31" s="290"/>
      <c r="H31" s="290"/>
      <c r="I31" s="290"/>
      <c r="J31" s="291">
        <v>0</v>
      </c>
      <c r="K31" s="292"/>
      <c r="L31" s="292"/>
      <c r="M31" s="290"/>
      <c r="N31" s="168"/>
      <c r="O31" s="290"/>
      <c r="P31" s="168"/>
      <c r="Q31" s="168"/>
      <c r="R31" s="290"/>
      <c r="S31" s="290"/>
      <c r="T31" s="168"/>
      <c r="U31" s="168"/>
      <c r="V31" s="293"/>
      <c r="W31" s="168"/>
      <c r="X31" s="290"/>
      <c r="Y31" s="169"/>
      <c r="Z31" s="294"/>
      <c r="AA31" s="295"/>
      <c r="AB31" s="170"/>
    </row>
    <row r="32" spans="1:28" ht="20.149999999999999" customHeight="1" x14ac:dyDescent="0.3">
      <c r="A32" s="285"/>
      <c r="B32" s="296"/>
      <c r="C32" s="285"/>
      <c r="D32" s="288"/>
      <c r="E32" s="288"/>
      <c r="F32" s="289"/>
      <c r="G32" s="290">
        <v>0</v>
      </c>
      <c r="H32" s="290">
        <v>0</v>
      </c>
      <c r="I32" s="290">
        <v>0</v>
      </c>
      <c r="J32" s="291">
        <v>0</v>
      </c>
      <c r="K32" s="292">
        <v>0</v>
      </c>
      <c r="L32" s="292">
        <v>0</v>
      </c>
      <c r="M32" s="290">
        <v>0</v>
      </c>
      <c r="N32" s="168"/>
      <c r="O32" s="290">
        <v>0</v>
      </c>
      <c r="P32" s="168"/>
      <c r="Q32" s="168"/>
      <c r="R32" s="290">
        <v>0</v>
      </c>
      <c r="S32" s="290">
        <v>0</v>
      </c>
      <c r="T32" s="168"/>
      <c r="U32" s="168"/>
      <c r="V32" s="293">
        <v>0</v>
      </c>
      <c r="W32" s="168"/>
      <c r="X32" s="290">
        <v>0</v>
      </c>
      <c r="Y32" s="169"/>
      <c r="Z32" s="298"/>
      <c r="AA32" s="295"/>
      <c r="AB32" s="170"/>
    </row>
    <row r="33" spans="1:28" ht="20.149999999999999" customHeight="1" x14ac:dyDescent="0.3">
      <c r="A33" s="173"/>
      <c r="B33" s="299"/>
      <c r="C33" s="299"/>
      <c r="D33" s="299"/>
      <c r="E33" s="299"/>
      <c r="F33" s="299"/>
      <c r="G33" s="59">
        <f>SUM(G7:G32)</f>
        <v>0</v>
      </c>
      <c r="H33" s="59">
        <f>SUM(H7:H32)</f>
        <v>0</v>
      </c>
      <c r="I33" s="59">
        <f>SUM(I7:I32)</f>
        <v>0</v>
      </c>
      <c r="J33" s="300"/>
      <c r="K33" s="300"/>
      <c r="L33" s="300"/>
      <c r="M33" s="301"/>
      <c r="N33" s="59">
        <f>SUM(N7:N32)</f>
        <v>0</v>
      </c>
      <c r="O33" s="301"/>
      <c r="P33" s="59">
        <f t="shared" ref="P33:U33" si="7">SUM(P7:P32)</f>
        <v>0</v>
      </c>
      <c r="Q33" s="59">
        <f t="shared" si="7"/>
        <v>0</v>
      </c>
      <c r="R33" s="59">
        <f t="shared" si="7"/>
        <v>0</v>
      </c>
      <c r="S33" s="59">
        <f t="shared" si="7"/>
        <v>0</v>
      </c>
      <c r="T33" s="59">
        <f t="shared" si="7"/>
        <v>0</v>
      </c>
      <c r="U33" s="59">
        <f t="shared" si="7"/>
        <v>0</v>
      </c>
      <c r="V33" s="302">
        <v>0</v>
      </c>
      <c r="W33" s="59">
        <f>SUM(W7:W32)</f>
        <v>0</v>
      </c>
      <c r="X33" s="303">
        <v>0</v>
      </c>
      <c r="Y33" s="304"/>
      <c r="Z33" s="304"/>
      <c r="AA33" s="305"/>
      <c r="AB33" s="174">
        <f>SUM(AB7:AB32)</f>
        <v>0</v>
      </c>
    </row>
    <row r="34" spans="1:28" x14ac:dyDescent="0.3">
      <c r="C34" s="175" t="s">
        <v>228</v>
      </c>
      <c r="D34" s="176"/>
      <c r="E34" s="176"/>
      <c r="F34" s="176"/>
      <c r="G34" s="177">
        <f>SUMPRODUCT(G7:G32,$V$7:$V$32)</f>
        <v>0</v>
      </c>
      <c r="H34" s="177">
        <f>SUMPRODUCT(H7:H32,$V$7:$V$32)</f>
        <v>0</v>
      </c>
      <c r="I34" s="177">
        <f>SUMPRODUCT(I7:I32,$V$7:$V$32)</f>
        <v>0</v>
      </c>
      <c r="J34" s="176"/>
      <c r="K34" s="176"/>
      <c r="L34" s="176"/>
      <c r="M34" s="176"/>
      <c r="N34" s="177">
        <f>SUMPRODUCT(N7:N32,$V$7:$V$32)</f>
        <v>0</v>
      </c>
      <c r="O34" s="176"/>
      <c r="P34" s="177">
        <f t="shared" ref="P34:U34" si="8">SUMPRODUCT(P7:P32,$V$7:$V$32)</f>
        <v>0</v>
      </c>
      <c r="Q34" s="177">
        <f t="shared" si="8"/>
        <v>0</v>
      </c>
      <c r="R34" s="177">
        <f t="shared" si="8"/>
        <v>0</v>
      </c>
      <c r="S34" s="177">
        <f t="shared" si="8"/>
        <v>0</v>
      </c>
      <c r="T34" s="177">
        <f t="shared" si="8"/>
        <v>0</v>
      </c>
      <c r="U34" s="177">
        <f t="shared" si="8"/>
        <v>0</v>
      </c>
      <c r="V34" s="176"/>
      <c r="W34" s="176"/>
      <c r="X34" s="178"/>
    </row>
    <row r="37" spans="1:28" x14ac:dyDescent="0.3">
      <c r="I37" s="179"/>
      <c r="J37" s="172"/>
      <c r="K37" s="172"/>
      <c r="L37" s="172"/>
      <c r="M37" s="172"/>
      <c r="N37" s="179"/>
      <c r="O37" s="179"/>
      <c r="V37" s="180"/>
    </row>
  </sheetData>
  <sheetProtection algorithmName="SHA-512" hashValue="mhhHVhxflCrtbM7OZfM9ICLbrNLEqaSZBVliLBJzEdsZcMwezNqNbojoOqfbgXxHfDayfasJNs4bZ5KMXDfMrg==" saltValue="yVq9iv8PfFFM7Y/749xfNw==" spinCount="100000" sheet="1" objects="1" scenarios="1"/>
  <mergeCells count="31">
    <mergeCell ref="J1:K1"/>
    <mergeCell ref="AA5:AA6"/>
    <mergeCell ref="AB5:AB6"/>
    <mergeCell ref="U5:U6"/>
    <mergeCell ref="V5:V6"/>
    <mergeCell ref="W5:W6"/>
    <mergeCell ref="X5:X6"/>
    <mergeCell ref="Y5:Y6"/>
    <mergeCell ref="Z5:Z6"/>
    <mergeCell ref="R5:R6"/>
    <mergeCell ref="S5:S6"/>
    <mergeCell ref="T5:T6"/>
    <mergeCell ref="M5:M6"/>
    <mergeCell ref="N5:N6"/>
    <mergeCell ref="O5:O6"/>
    <mergeCell ref="P5:P6"/>
    <mergeCell ref="Q5:Q6"/>
    <mergeCell ref="J5:J6"/>
    <mergeCell ref="K5:K6"/>
    <mergeCell ref="L5:L6"/>
    <mergeCell ref="A5:A6"/>
    <mergeCell ref="B5:B6"/>
    <mergeCell ref="C5:C6"/>
    <mergeCell ref="D5:E5"/>
    <mergeCell ref="F5:F6"/>
    <mergeCell ref="C1:I1"/>
    <mergeCell ref="B3:G3"/>
    <mergeCell ref="B4:G4"/>
    <mergeCell ref="H5:H6"/>
    <mergeCell ref="G5:G6"/>
    <mergeCell ref="I5:I6"/>
  </mergeCells>
  <phoneticPr fontId="30" type="noConversion"/>
  <dataValidations xWindow="33303" yWindow="13560" count="1">
    <dataValidation type="list" allowBlank="1" showErrorMessage="1" sqref="Y7:Y32">
      <formula1>$AG$6:$AG$9</formula1>
      <formula2>0</formula2>
    </dataValidation>
  </dataValidations>
  <pageMargins left="0.7" right="0.7" top="0.75" bottom="0.75" header="0.51180555555555551" footer="0.51180555555555551"/>
  <pageSetup paperSize="9" firstPageNumber="0" orientation="portrait" horizontalDpi="300" verticalDpi="300"/>
  <headerFooter alignWithMargins="0"/>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0"/>
  </sheetPr>
  <dimension ref="A1:L80"/>
  <sheetViews>
    <sheetView topLeftCell="A77" zoomScaleNormal="100" workbookViewId="0">
      <selection activeCell="C77" sqref="C77"/>
    </sheetView>
  </sheetViews>
  <sheetFormatPr baseColWidth="10" defaultRowHeight="14.5" x14ac:dyDescent="0.35"/>
  <cols>
    <col min="1" max="1" width="6.453125" style="31" customWidth="1"/>
    <col min="3" max="3" width="53.7265625" customWidth="1"/>
    <col min="4" max="4" width="21.453125" customWidth="1"/>
    <col min="5" max="5" width="18.1796875" customWidth="1"/>
    <col min="6" max="6" width="19.453125" customWidth="1"/>
    <col min="8" max="8" width="13.1796875" customWidth="1"/>
    <col min="9" max="9" width="41.81640625" customWidth="1"/>
    <col min="10" max="10" width="24.26953125" customWidth="1"/>
    <col min="11" max="11" width="20.1796875" customWidth="1"/>
    <col min="12" max="12" width="16.26953125" customWidth="1"/>
  </cols>
  <sheetData>
    <row r="1" spans="1:12" ht="61.5" customHeight="1" x14ac:dyDescent="0.35">
      <c r="B1" s="388"/>
      <c r="C1" s="360"/>
      <c r="D1" s="360"/>
      <c r="E1" s="360"/>
      <c r="F1" s="389"/>
      <c r="H1" s="388"/>
      <c r="I1" s="360"/>
      <c r="J1" s="360"/>
      <c r="K1" s="360"/>
      <c r="L1" s="389"/>
    </row>
    <row r="2" spans="1:12" ht="21.75" customHeight="1" x14ac:dyDescent="0.35">
      <c r="A2" s="230"/>
      <c r="B2" s="375" t="s">
        <v>8</v>
      </c>
      <c r="C2" s="375"/>
      <c r="D2" s="231" t="str">
        <f>IF('SS-SMI'!H3="","",'SS-SMI'!H3)</f>
        <v/>
      </c>
      <c r="E2" s="232"/>
      <c r="F2" s="233"/>
      <c r="G2" s="171"/>
      <c r="H2" s="377" t="s">
        <v>8</v>
      </c>
      <c r="I2" s="377"/>
      <c r="J2" s="234" t="str">
        <f>(D2)</f>
        <v/>
      </c>
      <c r="K2" s="374"/>
      <c r="L2" s="374"/>
    </row>
    <row r="3" spans="1:12" ht="15" customHeight="1" x14ac:dyDescent="0.35">
      <c r="A3" s="230"/>
      <c r="B3" s="375" t="s">
        <v>265</v>
      </c>
      <c r="C3" s="375"/>
      <c r="D3" s="376" t="str">
        <f>IF('SS-SMI'!H4="","",'SS-SMI'!H4)</f>
        <v/>
      </c>
      <c r="E3" s="376"/>
      <c r="F3" s="376"/>
      <c r="G3" s="171"/>
      <c r="H3" s="377" t="s">
        <v>265</v>
      </c>
      <c r="I3" s="377"/>
      <c r="J3" s="378" t="str">
        <f>IF((D3)="","",(D3))</f>
        <v/>
      </c>
      <c r="K3" s="378"/>
      <c r="L3" s="378"/>
    </row>
    <row r="4" spans="1:12" x14ac:dyDescent="0.35">
      <c r="A4" s="230"/>
      <c r="B4" s="235"/>
      <c r="C4" s="236" t="s">
        <v>9</v>
      </c>
      <c r="D4" s="237" t="str">
        <f>IF('SS-SMI'!H5="","",'SS-SMI'!H5)</f>
        <v/>
      </c>
      <c r="E4" s="232"/>
      <c r="F4" s="233"/>
      <c r="G4" s="171"/>
      <c r="H4" s="238"/>
      <c r="I4" s="239" t="s">
        <v>37</v>
      </c>
      <c r="J4" s="237" t="str">
        <f>IF((D4)="","",(D4))</f>
        <v/>
      </c>
      <c r="K4" s="397"/>
      <c r="L4" s="397"/>
    </row>
    <row r="5" spans="1:12" x14ac:dyDescent="0.35">
      <c r="A5" s="230"/>
      <c r="B5" s="235"/>
      <c r="C5" s="236" t="s">
        <v>11</v>
      </c>
      <c r="D5" s="237" t="str">
        <f>IF('SS-SMI'!H6="","",'SS-SMI'!H6)</f>
        <v/>
      </c>
      <c r="E5" s="232"/>
      <c r="F5" s="233"/>
      <c r="G5" s="171"/>
      <c r="H5" s="238"/>
      <c r="I5" s="239" t="s">
        <v>38</v>
      </c>
      <c r="J5" s="237" t="str">
        <f>IF((D5)="","",(D5))</f>
        <v/>
      </c>
      <c r="K5" s="397"/>
      <c r="L5" s="397"/>
    </row>
    <row r="6" spans="1:12" ht="15" customHeight="1" x14ac:dyDescent="0.35">
      <c r="A6" s="230"/>
      <c r="B6" s="398" t="s">
        <v>39</v>
      </c>
      <c r="C6" s="398"/>
      <c r="D6" s="398"/>
      <c r="E6" s="398"/>
      <c r="F6" s="240"/>
      <c r="G6" s="171"/>
      <c r="H6" s="399" t="s">
        <v>40</v>
      </c>
      <c r="I6" s="399"/>
      <c r="J6" s="399"/>
      <c r="K6" s="399"/>
      <c r="L6" s="399"/>
    </row>
    <row r="7" spans="1:12" x14ac:dyDescent="0.35">
      <c r="A7" s="230"/>
      <c r="B7" s="241"/>
      <c r="C7" s="171"/>
      <c r="D7" s="171"/>
      <c r="E7" s="171"/>
      <c r="F7" s="242"/>
      <c r="G7" s="171"/>
      <c r="H7" s="241"/>
      <c r="I7" s="171"/>
      <c r="J7" s="171"/>
      <c r="K7" s="171"/>
      <c r="L7" s="242"/>
    </row>
    <row r="8" spans="1:12" ht="31.5" customHeight="1" x14ac:dyDescent="0.35">
      <c r="A8" s="230"/>
      <c r="B8" s="243" t="s">
        <v>41</v>
      </c>
      <c r="C8" s="244" t="s">
        <v>42</v>
      </c>
      <c r="D8" s="244" t="s">
        <v>43</v>
      </c>
      <c r="E8" s="244" t="s">
        <v>44</v>
      </c>
      <c r="F8" s="245" t="s">
        <v>45</v>
      </c>
      <c r="G8" s="171"/>
      <c r="H8" s="243" t="s">
        <v>41</v>
      </c>
      <c r="I8" s="244" t="s">
        <v>42</v>
      </c>
      <c r="J8" s="244" t="s">
        <v>46</v>
      </c>
      <c r="K8" s="244" t="s">
        <v>47</v>
      </c>
      <c r="L8" s="245" t="s">
        <v>45</v>
      </c>
    </row>
    <row r="9" spans="1:12" x14ac:dyDescent="0.35">
      <c r="A9" s="230">
        <v>1</v>
      </c>
      <c r="B9" s="246"/>
      <c r="C9" s="247"/>
      <c r="D9" s="248"/>
      <c r="E9" s="249">
        <f>SUM('AT MES 1'!Y15+'AT MES 2'!Y15+'AT MES 3'!Y15+'AT MES 4'!Y15+'AT MES 5'!Y15+'AT MES 6'!Y15+'AT MES 7'!Y15+'AT MES 8'!Y15+'AT MES 9'!Y15+'AT MES 10'!Y15+'AT MES 11'!Y15++'AT MES 12'!Y15+'AT MES 13'!Y15+'AT MES 14'!Y15+'AT MES 15'!Y15)</f>
        <v>0</v>
      </c>
      <c r="F9" s="249">
        <f>SUM('AT MES 1'!AD15+'AT MES 2'!AD15+'AT MES 3'!AD15+'AT MES 4'!AD15+'AT MES 5'!AD15+'AT MES 6'!AD15+'AT MES 7'!AD15+'AT MES 8'!AD15+'AT MES 9'!AD15+'AT MES 10'!AD15+'AT MES 11'!AD15+'AT MES 12'!AD15+'AT MES 13'!AD15+'AT MES 14'!AD15+'AT MES 15'!AD15)</f>
        <v>0</v>
      </c>
      <c r="G9" s="171"/>
      <c r="H9" s="250"/>
      <c r="I9" s="247"/>
      <c r="J9" s="247"/>
      <c r="K9" s="249">
        <f>SUM('FOR MES 1'!W7+'FOR MES 2'!W7+'FOR MES 3'!W7+'FOR MES 4'!W7+'FOR MES 5'!W7+'FOR MES 6'!W7+'FOR MES 7'!W7+'FOR MES 8'!W7+'FOR MES 9'!W7+'FOR MES 10'!W7+'FOR MES 11'!W7+'FOR MES 12'!W7+'FOR MES 13'!W7+'FOR MES 14'!W7+'FOR MES 15'!W7)</f>
        <v>0</v>
      </c>
      <c r="L9" s="251">
        <f>SUM('FOR MES 1'!AB7+'FOR MES 2'!AB7+'FOR MES 3'!AB7+'FOR MES 4'!AB7+'FOR MES 5'!AB7+'FOR MES 6'!AB7+'FOR MES 7'!AB7+'FOR MES 8'!AB7+'FOR MES 9'!AB7+'FOR MES 10'!AB7+'FOR MES 11'!AB7+'FOR MES 12'!AB7+'FOR MES 13'!AB7+'FOR MES 14'!AB7+'FOR MES 15'!AB7)</f>
        <v>0</v>
      </c>
    </row>
    <row r="10" spans="1:12" x14ac:dyDescent="0.35">
      <c r="A10" s="230">
        <f>SUM(A9+1)</f>
        <v>2</v>
      </c>
      <c r="B10" s="252"/>
      <c r="C10" s="247"/>
      <c r="D10" s="248"/>
      <c r="E10" s="249">
        <f>SUM('AT MES 1'!Y16+'AT MES 2'!Y16+'AT MES 3'!Y16+'AT MES 4'!Y16+'AT MES 5'!Y16+'AT MES 6'!Y16+'AT MES 7'!Y16+'AT MES 8'!Y16+'AT MES 9'!Y16+'AT MES 10'!Y16+'AT MES 11'!Y16++'AT MES 12'!Y16+'AT MES 13'!Y16+'AT MES 14'!Y16+'AT MES 15'!Y16)</f>
        <v>0</v>
      </c>
      <c r="F10" s="249">
        <f>SUM('AT MES 1'!AD16+'AT MES 2'!AD16+'AT MES 3'!AD16+'AT MES 4'!AD16+'AT MES 5'!AD16+'AT MES 6'!AD16+'AT MES 7'!AD16+'AT MES 8'!AD16+'AT MES 9'!AD16+'AT MES 10'!AD16+'AT MES 11'!AD16+'AT MES 12'!AD16+'AT MES 13'!AD16+'AT MES 14'!AD16+'AT MES 15'!AD16)</f>
        <v>0</v>
      </c>
      <c r="G10" s="171"/>
      <c r="H10" s="250"/>
      <c r="I10" s="247"/>
      <c r="J10" s="247"/>
      <c r="K10" s="249">
        <f>SUM('FOR MES 1'!W8+'FOR MES 2'!W8+'FOR MES 3'!W8+'FOR MES 4'!W8+'FOR MES 5'!W8+'FOR MES 6'!W8+'FOR MES 7'!W8+'FOR MES 8'!W8+'FOR MES 9'!W8+'FOR MES 10'!W8+'FOR MES 11'!W8+'FOR MES 12'!W8+'FOR MES 13'!W8+'FOR MES 14'!W8+'FOR MES 15'!W8)</f>
        <v>0</v>
      </c>
      <c r="L10" s="251">
        <f>SUM('FOR MES 1'!AB8+'FOR MES 2'!AB8+'FOR MES 3'!AB8+'FOR MES 4'!AB8+'FOR MES 5'!AB8+'FOR MES 6'!AB8+'FOR MES 7'!AB8+'FOR MES 8'!AB8+'FOR MES 9'!AB8+'FOR MES 10'!AB8+'FOR MES 11'!AB8+'FOR MES 12'!AB8+'FOR MES 13'!AB8+'FOR MES 14'!AB8+'FOR MES 15'!AB8)</f>
        <v>0</v>
      </c>
    </row>
    <row r="11" spans="1:12" x14ac:dyDescent="0.35">
      <c r="A11" s="230">
        <f t="shared" ref="A11:A77" si="0">SUM(A10+1)</f>
        <v>3</v>
      </c>
      <c r="B11" s="252"/>
      <c r="C11" s="247"/>
      <c r="D11" s="248"/>
      <c r="E11" s="249">
        <f>SUM('AT MES 1'!Y17+'AT MES 2'!Y17+'AT MES 3'!Y17+'AT MES 4'!Y17+'AT MES 5'!Y17+'AT MES 6'!Y17+'AT MES 7'!Y17+'AT MES 8'!Y17+'AT MES 9'!Y17+'AT MES 10'!Y17+'AT MES 11'!Y17++'AT MES 12'!Y17+'AT MES 13'!Y17+'AT MES 14'!Y17+'AT MES 15'!Y17)</f>
        <v>0</v>
      </c>
      <c r="F11" s="249">
        <f>SUM('AT MES 1'!AD17+'AT MES 2'!AD17+'AT MES 3'!AD17+'AT MES 4'!AD17+'AT MES 5'!AD17+'AT MES 6'!AD17+'AT MES 7'!AD17+'AT MES 8'!AD17+'AT MES 9'!AD17+'AT MES 10'!AD17+'AT MES 11'!AD17+'AT MES 12'!AD17+'AT MES 13'!AD17+'AT MES 14'!AD17+'AT MES 15'!AD17)</f>
        <v>0</v>
      </c>
      <c r="G11" s="171"/>
      <c r="H11" s="250"/>
      <c r="I11" s="247"/>
      <c r="J11" s="252"/>
      <c r="K11" s="249">
        <f>SUM('FOR MES 1'!W9+'FOR MES 2'!W9+'FOR MES 3'!W9+'FOR MES 4'!W9+'FOR MES 5'!W9+'FOR MES 6'!W9+'FOR MES 7'!W9+'FOR MES 8'!W9+'FOR MES 9'!W9+'FOR MES 10'!W9+'FOR MES 11'!W9+'FOR MES 12'!W9+'FOR MES 13'!W9+'FOR MES 14'!W9+'FOR MES 15'!W9)</f>
        <v>0</v>
      </c>
      <c r="L11" s="251">
        <f>SUM('FOR MES 1'!AB9+'FOR MES 2'!AB9+'FOR MES 3'!AB9+'FOR MES 4'!AB9+'FOR MES 5'!AB9+'FOR MES 6'!AB9+'FOR MES 7'!AB9+'FOR MES 8'!AB9+'FOR MES 9'!AB9+'FOR MES 10'!AB9+'FOR MES 11'!AB9+'FOR MES 12'!AB9+'FOR MES 13'!AB9+'FOR MES 14'!AB9+'FOR MES 15'!AB9)</f>
        <v>0</v>
      </c>
    </row>
    <row r="12" spans="1:12" x14ac:dyDescent="0.35">
      <c r="A12" s="230">
        <f t="shared" si="0"/>
        <v>4</v>
      </c>
      <c r="B12" s="252"/>
      <c r="C12" s="247"/>
      <c r="D12" s="248"/>
      <c r="E12" s="249">
        <f>SUM('AT MES 1'!Y18+'AT MES 2'!Y18+'AT MES 3'!Y18+'AT MES 4'!Y18+'AT MES 5'!Y18+'AT MES 6'!Y18+'AT MES 7'!Y18+'AT MES 8'!Y18+'AT MES 9'!Y18+'AT MES 10'!Y18+'AT MES 11'!Y18++'AT MES 12'!Y18+'AT MES 13'!Y18+'AT MES 14'!Y18+'AT MES 15'!Y18)</f>
        <v>0</v>
      </c>
      <c r="F12" s="249">
        <f>SUM('AT MES 1'!AD18+'AT MES 2'!AD18+'AT MES 3'!AD18+'AT MES 4'!AD18+'AT MES 5'!AD18+'AT MES 6'!AD18+'AT MES 7'!AD18+'AT MES 8'!AD18+'AT MES 9'!AD18+'AT MES 10'!AD18+'AT MES 11'!AD18+'AT MES 12'!AD18+'AT MES 13'!AD18+'AT MES 14'!AD18+'AT MES 15'!AD18)</f>
        <v>0</v>
      </c>
      <c r="G12" s="171"/>
      <c r="H12" s="250"/>
      <c r="I12" s="247"/>
      <c r="J12" s="252"/>
      <c r="K12" s="249">
        <f>SUM('FOR MES 1'!W10+'FOR MES 2'!W10+'FOR MES 3'!W10+'FOR MES 4'!W10+'FOR MES 5'!W10+'FOR MES 6'!W10+'FOR MES 7'!W10+'FOR MES 8'!W10+'FOR MES 9'!W10+'FOR MES 10'!W10+'FOR MES 11'!W10+'FOR MES 12'!W10+'FOR MES 13'!W10+'FOR MES 14'!W10+'FOR MES 15'!W10)</f>
        <v>0</v>
      </c>
      <c r="L12" s="251">
        <f>SUM('FOR MES 1'!AB10+'FOR MES 2'!AB10+'FOR MES 3'!AB10+'FOR MES 4'!AB10+'FOR MES 5'!AB10+'FOR MES 6'!AB10+'FOR MES 7'!AB10+'FOR MES 8'!AB10+'FOR MES 9'!AB10+'FOR MES 10'!AB10+'FOR MES 11'!AB10+'FOR MES 12'!AB10+'FOR MES 13'!AB10+'FOR MES 14'!AB10+'FOR MES 15'!AB10)</f>
        <v>0</v>
      </c>
    </row>
    <row r="13" spans="1:12" x14ac:dyDescent="0.35">
      <c r="A13" s="230">
        <f t="shared" si="0"/>
        <v>5</v>
      </c>
      <c r="B13" s="252"/>
      <c r="C13" s="247"/>
      <c r="D13" s="248"/>
      <c r="E13" s="249">
        <f>SUM('AT MES 1'!Y19+'AT MES 2'!Y19+'AT MES 3'!Y19+'AT MES 4'!Y19+'AT MES 5'!Y19+'AT MES 6'!Y19+'AT MES 7'!Y19+'AT MES 8'!Y19+'AT MES 9'!Y19+'AT MES 10'!Y19+'AT MES 11'!Y19++'AT MES 12'!Y19+'AT MES 13'!Y19+'AT MES 14'!Y19+'AT MES 15'!Y19)</f>
        <v>0</v>
      </c>
      <c r="F13" s="249">
        <f>SUM('AT MES 1'!AD19+'AT MES 2'!AD19+'AT MES 3'!AD19+'AT MES 4'!AD19+'AT MES 5'!AD19+'AT MES 6'!AD19+'AT MES 7'!AD19+'AT MES 8'!AD19+'AT MES 9'!AD19+'AT MES 10'!AD19+'AT MES 11'!AD19+'AT MES 12'!AD19+'AT MES 13'!AD19+'AT MES 14'!AD19+'AT MES 15'!AD19)</f>
        <v>0</v>
      </c>
      <c r="G13" s="171"/>
      <c r="H13" s="250"/>
      <c r="I13" s="247"/>
      <c r="J13" s="252"/>
      <c r="K13" s="249">
        <f>SUM('FOR MES 1'!W11+'FOR MES 2'!W11+'FOR MES 3'!W11+'FOR MES 4'!W11+'FOR MES 5'!W11+'FOR MES 6'!W11+'FOR MES 7'!W11+'FOR MES 8'!W11+'FOR MES 9'!W11+'FOR MES 10'!W11+'FOR MES 11'!W11+'FOR MES 12'!W11+'FOR MES 13'!W11+'FOR MES 14'!W11+'FOR MES 15'!W11)</f>
        <v>0</v>
      </c>
      <c r="L13" s="251">
        <f>SUM('FOR MES 1'!AB11+'FOR MES 2'!AB11+'FOR MES 3'!AB11+'FOR MES 4'!AB11+'FOR MES 5'!AB11+'FOR MES 6'!AB11+'FOR MES 7'!AB11+'FOR MES 8'!AB11+'FOR MES 9'!AB11+'FOR MES 10'!AB11+'FOR MES 11'!AB11+'FOR MES 12'!AB11+'FOR MES 13'!AB11+'FOR MES 14'!AB11+'FOR MES 15'!AB11)</f>
        <v>0</v>
      </c>
    </row>
    <row r="14" spans="1:12" x14ac:dyDescent="0.35">
      <c r="A14" s="230">
        <f t="shared" si="0"/>
        <v>6</v>
      </c>
      <c r="B14" s="252"/>
      <c r="C14" s="247"/>
      <c r="D14" s="248"/>
      <c r="E14" s="249">
        <f>SUM('AT MES 1'!Y20+'AT MES 2'!Y20+'AT MES 3'!Y20+'AT MES 4'!Y20+'AT MES 5'!Y20+'AT MES 6'!Y20+'AT MES 7'!Y20+'AT MES 8'!Y20+'AT MES 9'!Y20+'AT MES 10'!Y20+'AT MES 11'!Y20++'AT MES 12'!Y20+'AT MES 13'!Y20+'AT MES 14'!Y20+'AT MES 15'!Y20)</f>
        <v>0</v>
      </c>
      <c r="F14" s="249">
        <f>SUM('AT MES 1'!AD20+'AT MES 2'!AD20+'AT MES 3'!AD20+'AT MES 4'!AD20+'AT MES 5'!AD20+'AT MES 6'!AD20+'AT MES 7'!AD20+'AT MES 8'!AD20+'AT MES 9'!AD20+'AT MES 10'!AD20+'AT MES 11'!AD20+'AT MES 12'!AD20+'AT MES 13'!AD20+'AT MES 14'!AD20+'AT MES 15'!AD20)</f>
        <v>0</v>
      </c>
      <c r="G14" s="171"/>
      <c r="H14" s="250"/>
      <c r="I14" s="247"/>
      <c r="J14" s="252"/>
      <c r="K14" s="249">
        <f>SUM('FOR MES 1'!W12+'FOR MES 2'!W12+'FOR MES 3'!W12+'FOR MES 4'!W12+'FOR MES 5'!W12+'FOR MES 6'!W12+'FOR MES 7'!W12+'FOR MES 8'!W12+'FOR MES 9'!W12+'FOR MES 10'!W12+'FOR MES 11'!W12+'FOR MES 12'!W12+'FOR MES 13'!W12+'FOR MES 14'!W12+'FOR MES 15'!W12)</f>
        <v>0</v>
      </c>
      <c r="L14" s="251">
        <f>SUM('FOR MES 1'!AB12+'FOR MES 2'!AB12+'FOR MES 3'!AB12+'FOR MES 4'!AB12+'FOR MES 5'!AB12+'FOR MES 6'!AB12+'FOR MES 7'!AB12+'FOR MES 8'!AB12+'FOR MES 9'!AB12+'FOR MES 10'!AB12+'FOR MES 11'!AB12+'FOR MES 12'!AB12+'FOR MES 13'!AB12+'FOR MES 14'!AB12+'FOR MES 15'!AB12)</f>
        <v>0</v>
      </c>
    </row>
    <row r="15" spans="1:12" x14ac:dyDescent="0.35">
      <c r="A15" s="230">
        <f t="shared" si="0"/>
        <v>7</v>
      </c>
      <c r="B15" s="252"/>
      <c r="C15" s="247"/>
      <c r="D15" s="248"/>
      <c r="E15" s="249">
        <f>SUM('AT MES 1'!Y21+'AT MES 2'!Y21+'AT MES 3'!Y21+'AT MES 4'!Y21+'AT MES 5'!Y21+'AT MES 6'!Y21+'AT MES 7'!Y21+'AT MES 8'!Y21+'AT MES 9'!Y21+'AT MES 10'!Y21+'AT MES 11'!Y21++'AT MES 12'!Y21+'AT MES 13'!Y21+'AT MES 14'!Y21+'AT MES 15'!Y21)</f>
        <v>0</v>
      </c>
      <c r="F15" s="249">
        <f>SUM('AT MES 1'!AD21+'AT MES 2'!AD21+'AT MES 3'!AD21+'AT MES 4'!AD21+'AT MES 5'!AD21+'AT MES 6'!AD21+'AT MES 7'!AD21+'AT MES 8'!AD21+'AT MES 9'!AD21+'AT MES 10'!AD21+'AT MES 11'!AD21+'AT MES 12'!AD21+'AT MES 13'!AD21+'AT MES 14'!AD21+'AT MES 15'!AD21)</f>
        <v>0</v>
      </c>
      <c r="G15" s="171"/>
      <c r="H15" s="250"/>
      <c r="I15" s="247"/>
      <c r="J15" s="252"/>
      <c r="K15" s="249">
        <f>SUM('FOR MES 1'!W13+'FOR MES 2'!W13+'FOR MES 3'!W13+'FOR MES 4'!W13+'FOR MES 5'!W13+'FOR MES 6'!W13+'FOR MES 7'!W13+'FOR MES 8'!W13+'FOR MES 9'!W13+'FOR MES 10'!W13+'FOR MES 11'!W13+'FOR MES 12'!W13+'FOR MES 13'!W13+'FOR MES 14'!W13+'FOR MES 15'!W13)</f>
        <v>0</v>
      </c>
      <c r="L15" s="251">
        <f>SUM('FOR MES 1'!AB13+'FOR MES 2'!AB13+'FOR MES 3'!AB13+'FOR MES 4'!AB13+'FOR MES 5'!AB13+'FOR MES 6'!AB13+'FOR MES 7'!AB13+'FOR MES 8'!AB13+'FOR MES 9'!AB13+'FOR MES 10'!AB13+'FOR MES 11'!AB13+'FOR MES 12'!AB13+'FOR MES 13'!AB13+'FOR MES 14'!AB13+'FOR MES 15'!AB13)</f>
        <v>0</v>
      </c>
    </row>
    <row r="16" spans="1:12" x14ac:dyDescent="0.35">
      <c r="A16" s="230">
        <f t="shared" si="0"/>
        <v>8</v>
      </c>
      <c r="B16" s="252"/>
      <c r="C16" s="247"/>
      <c r="D16" s="248"/>
      <c r="E16" s="249">
        <f>SUM('AT MES 1'!Y22+'AT MES 2'!Y22+'AT MES 3'!Y22+'AT MES 4'!Y22+'AT MES 5'!Y22+'AT MES 6'!Y22+'AT MES 7'!Y22+'AT MES 8'!Y22+'AT MES 9'!Y22+'AT MES 10'!Y22+'AT MES 11'!Y22++'AT MES 12'!Y22+'AT MES 13'!Y22+'AT MES 14'!Y22+'AT MES 15'!Y22)</f>
        <v>0</v>
      </c>
      <c r="F16" s="249">
        <f>SUM('AT MES 1'!AD22+'AT MES 2'!AD22+'AT MES 3'!AD22+'AT MES 4'!AD22+'AT MES 5'!AD22+'AT MES 6'!AD22+'AT MES 7'!AD22+'AT MES 8'!AD22+'AT MES 9'!AD22+'AT MES 10'!AD22+'AT MES 11'!AD22+'AT MES 12'!AD22+'AT MES 13'!AD22+'AT MES 14'!AD22+'AT MES 15'!AD22)</f>
        <v>0</v>
      </c>
      <c r="G16" s="171"/>
      <c r="H16" s="250"/>
      <c r="I16" s="247"/>
      <c r="J16" s="252"/>
      <c r="K16" s="249">
        <f>SUM('FOR MES 1'!W14+'FOR MES 2'!W14+'FOR MES 3'!W14+'FOR MES 4'!W14+'FOR MES 5'!W14+'FOR MES 6'!W14+'FOR MES 7'!W14+'FOR MES 8'!W14+'FOR MES 9'!W14+'FOR MES 10'!W14+'FOR MES 11'!W14+'FOR MES 12'!W14+'FOR MES 13'!W14+'FOR MES 14'!W14+'FOR MES 15'!W14)</f>
        <v>0</v>
      </c>
      <c r="L16" s="251">
        <f>SUM('FOR MES 1'!AB14+'FOR MES 2'!AB14+'FOR MES 3'!AB14+'FOR MES 4'!AB14+'FOR MES 5'!AB14+'FOR MES 6'!AB14+'FOR MES 7'!AB14+'FOR MES 8'!AB14+'FOR MES 9'!AB14+'FOR MES 10'!AB14+'FOR MES 11'!AB14+'FOR MES 12'!AB14+'FOR MES 13'!AB14+'FOR MES 14'!AB14+'FOR MES 15'!AB14)</f>
        <v>0</v>
      </c>
    </row>
    <row r="17" spans="1:12" x14ac:dyDescent="0.35">
      <c r="A17" s="230">
        <f t="shared" si="0"/>
        <v>9</v>
      </c>
      <c r="B17" s="252"/>
      <c r="C17" s="247"/>
      <c r="D17" s="248"/>
      <c r="E17" s="249">
        <f>SUM('AT MES 1'!Y23+'AT MES 2'!Y23+'AT MES 3'!Y23+'AT MES 4'!Y23+'AT MES 5'!Y23+'AT MES 6'!Y23+'AT MES 7'!Y23+'AT MES 8'!Y23+'AT MES 9'!Y23+'AT MES 10'!Y23+'AT MES 11'!Y23++'AT MES 12'!Y23+'AT MES 13'!Y23+'AT MES 14'!Y23+'AT MES 15'!Y23)</f>
        <v>0</v>
      </c>
      <c r="F17" s="249">
        <f>SUM('AT MES 1'!AD23+'AT MES 2'!AD23+'AT MES 3'!AD23+'AT MES 4'!AD23+'AT MES 5'!AD23+'AT MES 6'!AD23+'AT MES 7'!AD23+'AT MES 8'!AD23+'AT MES 9'!AD23+'AT MES 10'!AD23+'AT MES 11'!AD23+'AT MES 12'!AD23+'AT MES 13'!AD23+'AT MES 14'!AD23+'AT MES 15'!AD23)</f>
        <v>0</v>
      </c>
      <c r="G17" s="171"/>
      <c r="H17" s="250"/>
      <c r="I17" s="247"/>
      <c r="J17" s="252"/>
      <c r="K17" s="249">
        <f>SUM('FOR MES 1'!W15+'FOR MES 2'!W15+'FOR MES 3'!W15+'FOR MES 4'!W15+'FOR MES 5'!W15+'FOR MES 6'!W15+'FOR MES 7'!W15+'FOR MES 8'!W15+'FOR MES 9'!W15+'FOR MES 10'!W15+'FOR MES 11'!W15+'FOR MES 12'!W15+'FOR MES 13'!W15+'FOR MES 14'!W15+'FOR MES 15'!W15)</f>
        <v>0</v>
      </c>
      <c r="L17" s="251">
        <f>SUM('FOR MES 1'!AB15+'FOR MES 2'!AB15+'FOR MES 3'!AB15+'FOR MES 4'!AB15+'FOR MES 5'!AB15+'FOR MES 6'!AB15+'FOR MES 7'!AB15+'FOR MES 8'!AB15+'FOR MES 9'!AB15+'FOR MES 10'!AB15+'FOR MES 11'!AB15+'FOR MES 12'!AB15+'FOR MES 13'!AB15+'FOR MES 14'!AB15+'FOR MES 15'!AB15)</f>
        <v>0</v>
      </c>
    </row>
    <row r="18" spans="1:12" x14ac:dyDescent="0.35">
      <c r="A18" s="230">
        <f t="shared" si="0"/>
        <v>10</v>
      </c>
      <c r="B18" s="252"/>
      <c r="C18" s="247"/>
      <c r="D18" s="248"/>
      <c r="E18" s="249">
        <f>SUM('AT MES 1'!Y24+'AT MES 2'!Y24+'AT MES 3'!Y24+'AT MES 4'!Y24+'AT MES 5'!Y24+'AT MES 6'!Y24+'AT MES 7'!Y24+'AT MES 8'!Y24+'AT MES 9'!Y24+'AT MES 10'!Y24+'AT MES 11'!Y24++'AT MES 12'!Y24+'AT MES 13'!Y24+'AT MES 14'!Y24+'AT MES 15'!Y24)</f>
        <v>0</v>
      </c>
      <c r="F18" s="249">
        <f>SUM('AT MES 1'!AD24+'AT MES 2'!AD24+'AT MES 3'!AD24+'AT MES 4'!AD24+'AT MES 5'!AD24+'AT MES 6'!AD24+'AT MES 7'!AD24+'AT MES 8'!AD24+'AT MES 9'!AD24+'AT MES 10'!AD24+'AT MES 11'!AD24+'AT MES 12'!AD24+'AT MES 13'!AD24+'AT MES 14'!AD24+'AT MES 15'!AD24)</f>
        <v>0</v>
      </c>
      <c r="G18" s="171"/>
      <c r="H18" s="250"/>
      <c r="I18" s="247"/>
      <c r="J18" s="252"/>
      <c r="K18" s="249">
        <f>SUM('FOR MES 1'!W16+'FOR MES 2'!W16+'FOR MES 3'!W16+'FOR MES 4'!W16+'FOR MES 5'!W16+'FOR MES 6'!W16+'FOR MES 7'!W16+'FOR MES 8'!W16+'FOR MES 9'!W16+'FOR MES 10'!W16+'FOR MES 11'!W16+'FOR MES 12'!W16+'FOR MES 13'!W16+'FOR MES 14'!W16+'FOR MES 15'!W16)</f>
        <v>0</v>
      </c>
      <c r="L18" s="251">
        <f>SUM('FOR MES 1'!AB16+'FOR MES 2'!AB16+'FOR MES 3'!AB16+'FOR MES 4'!AB16+'FOR MES 5'!AB16+'FOR MES 6'!AB16+'FOR MES 7'!AB16+'FOR MES 8'!AB16+'FOR MES 9'!AB16+'FOR MES 10'!AB16+'FOR MES 11'!AB16+'FOR MES 12'!AB16+'FOR MES 13'!AB16+'FOR MES 14'!AB16+'FOR MES 15'!AB16)</f>
        <v>0</v>
      </c>
    </row>
    <row r="19" spans="1:12" x14ac:dyDescent="0.35">
      <c r="A19" s="230">
        <f t="shared" si="0"/>
        <v>11</v>
      </c>
      <c r="B19" s="252"/>
      <c r="C19" s="247"/>
      <c r="D19" s="248"/>
      <c r="E19" s="249">
        <f>SUM('AT MES 1'!Y25+'AT MES 2'!Y25+'AT MES 3'!Y25+'AT MES 4'!Y25+'AT MES 5'!Y25+'AT MES 6'!Y25+'AT MES 7'!Y25+'AT MES 8'!Y25+'AT MES 9'!Y25+'AT MES 10'!Y25+'AT MES 11'!Y25++'AT MES 12'!Y25+'AT MES 13'!Y25+'AT MES 14'!Y25+'AT MES 15'!Y25)</f>
        <v>0</v>
      </c>
      <c r="F19" s="249">
        <f>SUM('AT MES 1'!AD25+'AT MES 2'!AD25+'AT MES 3'!AD25+'AT MES 4'!AD25+'AT MES 5'!AD25+'AT MES 6'!AD25+'AT MES 7'!AD25+'AT MES 8'!AD25+'AT MES 9'!AD25+'AT MES 10'!AD25+'AT MES 11'!AD25+'AT MES 12'!AD25+'AT MES 13'!AD25+'AT MES 14'!AD25+'AT MES 15'!AD25)</f>
        <v>0</v>
      </c>
      <c r="G19" s="171"/>
      <c r="H19" s="250"/>
      <c r="I19" s="247"/>
      <c r="J19" s="252"/>
      <c r="K19" s="249">
        <f>SUM('FOR MES 1'!W17+'FOR MES 2'!W17+'FOR MES 3'!W17+'FOR MES 4'!W17+'FOR MES 5'!W17+'FOR MES 6'!W17+'FOR MES 7'!W17+'FOR MES 8'!W17+'FOR MES 9'!W17+'FOR MES 10'!W17+'FOR MES 11'!W17+'FOR MES 12'!W17+'FOR MES 13'!W17+'FOR MES 14'!W17+'FOR MES 15'!W17)</f>
        <v>0</v>
      </c>
      <c r="L19" s="251">
        <f>SUM('FOR MES 1'!AB17+'FOR MES 2'!AB17+'FOR MES 3'!AB17+'FOR MES 4'!AB17+'FOR MES 5'!AB17+'FOR MES 6'!AB17+'FOR MES 7'!AB17+'FOR MES 8'!AB17+'FOR MES 9'!AB17+'FOR MES 10'!AB17+'FOR MES 11'!AB17+'FOR MES 12'!AB17+'FOR MES 13'!AB17+'FOR MES 14'!AB17+'FOR MES 15'!AB17)</f>
        <v>0</v>
      </c>
    </row>
    <row r="20" spans="1:12" x14ac:dyDescent="0.35">
      <c r="A20" s="230">
        <f t="shared" si="0"/>
        <v>12</v>
      </c>
      <c r="B20" s="252"/>
      <c r="C20" s="247"/>
      <c r="D20" s="248"/>
      <c r="E20" s="249">
        <f>SUM('AT MES 1'!Y26+'AT MES 2'!Y26+'AT MES 3'!Y26+'AT MES 4'!Y26+'AT MES 5'!Y26+'AT MES 6'!Y26+'AT MES 7'!Y26+'AT MES 8'!Y26+'AT MES 9'!Y26+'AT MES 10'!Y26+'AT MES 11'!Y26++'AT MES 12'!Y26+'AT MES 13'!Y26+'AT MES 14'!Y26+'AT MES 15'!Y26)</f>
        <v>0</v>
      </c>
      <c r="F20" s="249">
        <f>SUM('AT MES 1'!AD26+'AT MES 2'!AD26+'AT MES 3'!AD26+'AT MES 4'!AD26+'AT MES 5'!AD26+'AT MES 6'!AD26+'AT MES 7'!AD26+'AT MES 8'!AD26+'AT MES 9'!AD26+'AT MES 10'!AD26+'AT MES 11'!AD26+'AT MES 12'!AD26+'AT MES 13'!AD26+'AT MES 14'!AD26+'AT MES 15'!AD26)</f>
        <v>0</v>
      </c>
      <c r="G20" s="171"/>
      <c r="H20" s="250"/>
      <c r="I20" s="247"/>
      <c r="J20" s="252"/>
      <c r="K20" s="249">
        <f>SUM('FOR MES 1'!W18+'FOR MES 2'!W18+'FOR MES 3'!W18+'FOR MES 4'!W18+'FOR MES 5'!W18+'FOR MES 6'!W18+'FOR MES 7'!W18+'FOR MES 8'!W18+'FOR MES 9'!W18+'FOR MES 10'!W18+'FOR MES 11'!W18+'FOR MES 12'!W18+'FOR MES 13'!W18+'FOR MES 14'!W18+'FOR MES 15'!W18)</f>
        <v>0</v>
      </c>
      <c r="L20" s="251">
        <f>SUM('FOR MES 1'!AB18+'FOR MES 2'!AB18+'FOR MES 3'!AB18+'FOR MES 4'!AB18+'FOR MES 5'!AB18+'FOR MES 6'!AB18+'FOR MES 7'!AB18+'FOR MES 8'!AB18+'FOR MES 9'!AB18+'FOR MES 10'!AB18+'FOR MES 11'!AB18+'FOR MES 12'!AB18+'FOR MES 13'!AB18+'FOR MES 14'!AB18+'FOR MES 15'!AB18)</f>
        <v>0</v>
      </c>
    </row>
    <row r="21" spans="1:12" x14ac:dyDescent="0.35">
      <c r="A21" s="230">
        <f t="shared" si="0"/>
        <v>13</v>
      </c>
      <c r="B21" s="252"/>
      <c r="C21" s="247"/>
      <c r="D21" s="248"/>
      <c r="E21" s="249">
        <f>SUM('AT MES 1'!Y27+'AT MES 2'!Y27+'AT MES 3'!Y27+'AT MES 4'!Y27+'AT MES 5'!Y27+'AT MES 6'!Y27+'AT MES 7'!Y27+'AT MES 8'!Y27+'AT MES 9'!Y27+'AT MES 10'!Y27+'AT MES 11'!Y27++'AT MES 12'!Y27+'AT MES 13'!Y27+'AT MES 14'!Y27+'AT MES 15'!Y27)</f>
        <v>0</v>
      </c>
      <c r="F21" s="249">
        <f>SUM('AT MES 1'!AD27+'AT MES 2'!AD27+'AT MES 3'!AD27+'AT MES 4'!AD27+'AT MES 5'!AD27+'AT MES 6'!AD27+'AT MES 7'!AD27+'AT MES 8'!AD27+'AT MES 9'!AD27+'AT MES 10'!AD27+'AT MES 11'!AD27+'AT MES 12'!AD27+'AT MES 13'!AD27+'AT MES 14'!AD27+'AT MES 15'!AD27)</f>
        <v>0</v>
      </c>
      <c r="G21" s="171"/>
      <c r="H21" s="250"/>
      <c r="I21" s="247"/>
      <c r="J21" s="252"/>
      <c r="K21" s="249">
        <f>SUM('FOR MES 1'!W19+'FOR MES 2'!W19+'FOR MES 3'!W19+'FOR MES 4'!W19+'FOR MES 5'!W19+'FOR MES 6'!W19+'FOR MES 7'!W19+'FOR MES 8'!W19+'FOR MES 9'!W19+'FOR MES 10'!W19+'FOR MES 11'!W19+'FOR MES 12'!W19+'FOR MES 13'!W19+'FOR MES 14'!W19+'FOR MES 15'!W19)</f>
        <v>0</v>
      </c>
      <c r="L21" s="251">
        <f>SUM('FOR MES 1'!AB19+'FOR MES 2'!AB19+'FOR MES 3'!AB19+'FOR MES 4'!AB19+'FOR MES 5'!AB19+'FOR MES 6'!AB19+'FOR MES 7'!AB19+'FOR MES 8'!AB19+'FOR MES 9'!AB19+'FOR MES 10'!AB19+'FOR MES 11'!AB19+'FOR MES 12'!AB19+'FOR MES 13'!AB19+'FOR MES 14'!AB19+'FOR MES 15'!AB19)</f>
        <v>0</v>
      </c>
    </row>
    <row r="22" spans="1:12" x14ac:dyDescent="0.35">
      <c r="A22" s="230">
        <f t="shared" si="0"/>
        <v>14</v>
      </c>
      <c r="B22" s="252"/>
      <c r="C22" s="247"/>
      <c r="D22" s="248"/>
      <c r="E22" s="249">
        <f>SUM('AT MES 1'!Y28+'AT MES 2'!Y28+'AT MES 3'!Y28+'AT MES 4'!Y28+'AT MES 5'!Y28+'AT MES 6'!Y28+'AT MES 7'!Y28+'AT MES 8'!Y28+'AT MES 9'!Y28+'AT MES 10'!Y28+'AT MES 11'!Y28++'AT MES 12'!Y28+'AT MES 13'!Y28+'AT MES 14'!Y28+'AT MES 15'!Y28)</f>
        <v>0</v>
      </c>
      <c r="F22" s="249">
        <f>SUM('AT MES 1'!AD28+'AT MES 2'!AD28+'AT MES 3'!AD28+'AT MES 4'!AD28+'AT MES 5'!AD28+'AT MES 6'!AD28+'AT MES 7'!AD28+'AT MES 8'!AD28+'AT MES 9'!AD28+'AT MES 10'!AD28+'AT MES 11'!AD28+'AT MES 12'!AD28+'AT MES 13'!AD28+'AT MES 14'!AD28+'AT MES 15'!AD28)</f>
        <v>0</v>
      </c>
      <c r="G22" s="171"/>
      <c r="H22" s="250"/>
      <c r="I22" s="247"/>
      <c r="J22" s="252"/>
      <c r="K22" s="249">
        <f>SUM('FOR MES 1'!W20+'FOR MES 2'!W20+'FOR MES 3'!W20+'FOR MES 4'!W20+'FOR MES 5'!W20+'FOR MES 6'!W20+'FOR MES 7'!W20+'FOR MES 8'!W20+'FOR MES 9'!W20+'FOR MES 10'!W20+'FOR MES 11'!W20+'FOR MES 12'!W20+'FOR MES 13'!W20+'FOR MES 14'!W20+'FOR MES 15'!W20)</f>
        <v>0</v>
      </c>
      <c r="L22" s="251">
        <f>SUM('FOR MES 1'!AB20+'FOR MES 2'!AB20+'FOR MES 3'!AB20+'FOR MES 4'!AB20+'FOR MES 5'!AB20+'FOR MES 6'!AB20+'FOR MES 7'!AB20+'FOR MES 8'!AB20+'FOR MES 9'!AB20+'FOR MES 10'!AB20+'FOR MES 11'!AB20+'FOR MES 12'!AB20+'FOR MES 13'!AB20+'FOR MES 14'!AB20+'FOR MES 15'!AB20)</f>
        <v>0</v>
      </c>
    </row>
    <row r="23" spans="1:12" x14ac:dyDescent="0.35">
      <c r="A23" s="230">
        <f t="shared" si="0"/>
        <v>15</v>
      </c>
      <c r="B23" s="252"/>
      <c r="C23" s="247"/>
      <c r="D23" s="248"/>
      <c r="E23" s="249">
        <f>SUM('AT MES 1'!Y29+'AT MES 2'!Y29+'AT MES 3'!Y29+'AT MES 4'!Y29+'AT MES 5'!Y29+'AT MES 6'!Y29+'AT MES 7'!Y29+'AT MES 8'!Y29+'AT MES 9'!Y29+'AT MES 10'!Y29+'AT MES 11'!Y29++'AT MES 12'!Y29+'AT MES 13'!Y29+'AT MES 14'!Y29+'AT MES 15'!Y29)</f>
        <v>0</v>
      </c>
      <c r="F23" s="249">
        <f>SUM('AT MES 1'!AD29+'AT MES 2'!AD29+'AT MES 3'!AD29+'AT MES 4'!AD29+'AT MES 5'!AD29+'AT MES 6'!AD29+'AT MES 7'!AD29+'AT MES 8'!AD29+'AT MES 9'!AD29+'AT MES 10'!AD29+'AT MES 11'!AD29+'AT MES 12'!AD29+'AT MES 13'!AD29+'AT MES 14'!AD29+'AT MES 15'!AD29)</f>
        <v>0</v>
      </c>
      <c r="G23" s="171"/>
      <c r="H23" s="250"/>
      <c r="I23" s="247"/>
      <c r="J23" s="252"/>
      <c r="K23" s="249">
        <f>SUM('FOR MES 1'!W21+'FOR MES 2'!W21+'FOR MES 3'!W21+'FOR MES 4'!W21+'FOR MES 5'!W21+'FOR MES 6'!W21+'FOR MES 7'!W21+'FOR MES 8'!W21+'FOR MES 9'!W21+'FOR MES 10'!W21+'FOR MES 11'!W21+'FOR MES 12'!W21+'FOR MES 13'!W21+'FOR MES 14'!W21+'FOR MES 15'!W21)</f>
        <v>0</v>
      </c>
      <c r="L23" s="251">
        <f>SUM('FOR MES 1'!AB21+'FOR MES 2'!AB21+'FOR MES 3'!AB21+'FOR MES 4'!AB21+'FOR MES 5'!AB21+'FOR MES 6'!AB21+'FOR MES 7'!AB21+'FOR MES 8'!AB21+'FOR MES 9'!AB21+'FOR MES 10'!AB21+'FOR MES 11'!AB21+'FOR MES 12'!AB21+'FOR MES 13'!AB21+'FOR MES 14'!AB21+'FOR MES 15'!AB21)</f>
        <v>0</v>
      </c>
    </row>
    <row r="24" spans="1:12" x14ac:dyDescent="0.35">
      <c r="A24" s="230">
        <f t="shared" si="0"/>
        <v>16</v>
      </c>
      <c r="B24" s="252"/>
      <c r="C24" s="247"/>
      <c r="D24" s="248"/>
      <c r="E24" s="249">
        <f>SUM('AT MES 1'!Y30+'AT MES 2'!Y30+'AT MES 3'!Y30+'AT MES 4'!Y30+'AT MES 5'!Y30+'AT MES 6'!Y30+'AT MES 7'!Y30+'AT MES 8'!Y30+'AT MES 9'!Y30+'AT MES 10'!Y30+'AT MES 11'!Y30++'AT MES 12'!Y30+'AT MES 13'!Y30+'AT MES 14'!Y30+'AT MES 15'!Y30)</f>
        <v>0</v>
      </c>
      <c r="F24" s="249">
        <f>SUM('AT MES 1'!AD30+'AT MES 2'!AD30+'AT MES 3'!AD30+'AT MES 4'!AD30+'AT MES 5'!AD30+'AT MES 6'!AD30+'AT MES 7'!AD30+'AT MES 8'!AD30+'AT MES 9'!AD30+'AT MES 10'!AD30+'AT MES 11'!AD30+'AT MES 12'!AD30+'AT MES 13'!AD30+'AT MES 14'!AD30+'AT MES 15'!AD30)</f>
        <v>0</v>
      </c>
      <c r="G24" s="171"/>
      <c r="H24" s="250"/>
      <c r="I24" s="247"/>
      <c r="J24" s="252"/>
      <c r="K24" s="249">
        <f>SUM('FOR MES 1'!W22+'FOR MES 2'!W22+'FOR MES 3'!W22+'FOR MES 4'!W22+'FOR MES 5'!W22+'FOR MES 6'!W22+'FOR MES 7'!W22+'FOR MES 8'!W22+'FOR MES 9'!W22+'FOR MES 10'!W22+'FOR MES 11'!W22+'FOR MES 12'!W22+'FOR MES 13'!W22+'FOR MES 14'!W22+'FOR MES 15'!W22)</f>
        <v>0</v>
      </c>
      <c r="L24" s="251">
        <f>SUM('FOR MES 1'!AB22+'FOR MES 2'!AB22+'FOR MES 3'!AB22+'FOR MES 4'!AB22+'FOR MES 5'!AB22+'FOR MES 6'!AB22+'FOR MES 7'!AB22+'FOR MES 8'!AB22+'FOR MES 9'!AB22+'FOR MES 10'!AB22+'FOR MES 11'!AB22+'FOR MES 12'!AB22+'FOR MES 13'!AB22+'FOR MES 14'!AB22+'FOR MES 15'!AB22)</f>
        <v>0</v>
      </c>
    </row>
    <row r="25" spans="1:12" x14ac:dyDescent="0.35">
      <c r="A25" s="230">
        <f t="shared" si="0"/>
        <v>17</v>
      </c>
      <c r="B25" s="252"/>
      <c r="C25" s="247"/>
      <c r="D25" s="248"/>
      <c r="E25" s="249">
        <f>SUM('AT MES 1'!Y31+'AT MES 2'!Y31+'AT MES 3'!Y31+'AT MES 4'!Y31+'AT MES 5'!Y31+'AT MES 6'!Y31+'AT MES 7'!Y31+'AT MES 8'!Y31+'AT MES 9'!Y31+'AT MES 10'!Y31+'AT MES 11'!Y31++'AT MES 12'!Y31+'AT MES 13'!Y31+'AT MES 14'!Y31+'AT MES 15'!Y31)</f>
        <v>0</v>
      </c>
      <c r="F25" s="249">
        <f>SUM('AT MES 1'!AD31+'AT MES 2'!AD31+'AT MES 3'!AD31+'AT MES 4'!AD31+'AT MES 5'!AD31+'AT MES 6'!AD31+'AT MES 7'!AD31+'AT MES 8'!AD31+'AT MES 9'!AD31+'AT MES 10'!AD31+'AT MES 11'!AD31+'AT MES 12'!AD31+'AT MES 13'!AD31+'AT MES 14'!AD31+'AT MES 15'!AD31)</f>
        <v>0</v>
      </c>
      <c r="G25" s="171"/>
      <c r="H25" s="250"/>
      <c r="I25" s="247"/>
      <c r="J25" s="252"/>
      <c r="K25" s="249">
        <f>SUM('FOR MES 1'!W23+'FOR MES 2'!W23+'FOR MES 3'!W23+'FOR MES 4'!W23+'FOR MES 5'!W23+'FOR MES 6'!W23+'FOR MES 7'!W23+'FOR MES 8'!W23+'FOR MES 9'!W23+'FOR MES 10'!W23+'FOR MES 11'!W23+'FOR MES 12'!W23+'FOR MES 13'!W23+'FOR MES 14'!W23+'FOR MES 15'!W23)</f>
        <v>0</v>
      </c>
      <c r="L25" s="251">
        <f>SUM('FOR MES 1'!AB23+'FOR MES 2'!AB23+'FOR MES 3'!AB23+'FOR MES 4'!AB23+'FOR MES 5'!AB23+'FOR MES 6'!AB23+'FOR MES 7'!AB23+'FOR MES 8'!AB23+'FOR MES 9'!AB23+'FOR MES 10'!AB23+'FOR MES 11'!AB23+'FOR MES 12'!AB23+'FOR MES 13'!AB23+'FOR MES 14'!AB23+'FOR MES 15'!AB23)</f>
        <v>0</v>
      </c>
    </row>
    <row r="26" spans="1:12" x14ac:dyDescent="0.35">
      <c r="A26" s="230">
        <f t="shared" si="0"/>
        <v>18</v>
      </c>
      <c r="B26" s="252"/>
      <c r="C26" s="247"/>
      <c r="D26" s="248"/>
      <c r="E26" s="249">
        <f>SUM('AT MES 1'!Y32+'AT MES 2'!Y32+'AT MES 3'!Y32+'AT MES 4'!Y32+'AT MES 5'!Y32+'AT MES 6'!Y32+'AT MES 7'!Y32+'AT MES 8'!Y32+'AT MES 9'!Y32+'AT MES 10'!Y32+'AT MES 11'!Y32++'AT MES 12'!Y32+'AT MES 13'!Y32+'AT MES 14'!Y32+'AT MES 15'!Y32)</f>
        <v>0</v>
      </c>
      <c r="F26" s="249">
        <f>SUM('AT MES 1'!AD32+'AT MES 2'!AD32+'AT MES 3'!AD32+'AT MES 4'!AD32+'AT MES 5'!AD32+'AT MES 6'!AD32+'AT MES 7'!AD32+'AT MES 8'!AD32+'AT MES 9'!AD32+'AT MES 10'!AD32+'AT MES 11'!AD32+'AT MES 12'!AD32+'AT MES 13'!AD32+'AT MES 14'!AD32+'AT MES 15'!AD32)</f>
        <v>0</v>
      </c>
      <c r="G26" s="171"/>
      <c r="H26" s="250"/>
      <c r="I26" s="247"/>
      <c r="J26" s="252"/>
      <c r="K26" s="249">
        <f>SUM('FOR MES 1'!W24+'FOR MES 2'!W24+'FOR MES 3'!W24+'FOR MES 4'!W24+'FOR MES 5'!W24+'FOR MES 6'!W24+'FOR MES 7'!W24+'FOR MES 8'!W24+'FOR MES 9'!W24+'FOR MES 10'!W24+'FOR MES 11'!W24+'FOR MES 12'!W24+'FOR MES 13'!W24+'FOR MES 14'!W24+'FOR MES 15'!W24)</f>
        <v>0</v>
      </c>
      <c r="L26" s="251">
        <f>SUM('FOR MES 1'!AB24+'FOR MES 2'!AB24+'FOR MES 3'!AB24+'FOR MES 4'!AB24+'FOR MES 5'!AB24+'FOR MES 6'!AB24+'FOR MES 7'!AB24+'FOR MES 8'!AB24+'FOR MES 9'!AB24+'FOR MES 10'!AB24+'FOR MES 11'!AB24+'FOR MES 12'!AB24+'FOR MES 13'!AB24+'FOR MES 14'!AB24+'FOR MES 15'!AB24)</f>
        <v>0</v>
      </c>
    </row>
    <row r="27" spans="1:12" x14ac:dyDescent="0.35">
      <c r="A27" s="230">
        <f t="shared" si="0"/>
        <v>19</v>
      </c>
      <c r="B27" s="252"/>
      <c r="C27" s="247"/>
      <c r="D27" s="248"/>
      <c r="E27" s="249">
        <f>SUM('AT MES 1'!Y33+'AT MES 2'!Y33+'AT MES 3'!Y33+'AT MES 4'!Y33+'AT MES 5'!Y33+'AT MES 6'!Y33+'AT MES 7'!Y33+'AT MES 8'!Y33+'AT MES 9'!Y33+'AT MES 10'!Y33+'AT MES 11'!Y33++'AT MES 12'!Y33+'AT MES 13'!Y33+'AT MES 14'!Y33+'AT MES 15'!Y33)</f>
        <v>0</v>
      </c>
      <c r="F27" s="249">
        <f>SUM('AT MES 1'!AD33+'AT MES 2'!AD33+'AT MES 3'!AD33+'AT MES 4'!AD33+'AT MES 5'!AD33+'AT MES 6'!AD33+'AT MES 7'!AD33+'AT MES 8'!AD33+'AT MES 9'!AD33+'AT MES 10'!AD33+'AT MES 11'!AD33+'AT MES 12'!AD33+'AT MES 13'!AD33+'AT MES 14'!AD33+'AT MES 15'!AD33)</f>
        <v>0</v>
      </c>
      <c r="G27" s="171"/>
      <c r="H27" s="250"/>
      <c r="I27" s="247"/>
      <c r="J27" s="252"/>
      <c r="K27" s="249">
        <f>SUM('FOR MES 1'!W25+'FOR MES 2'!W25+'FOR MES 3'!W25+'FOR MES 4'!W25+'FOR MES 5'!W25+'FOR MES 6'!W25+'FOR MES 7'!W25+'FOR MES 8'!W25+'FOR MES 9'!W25+'FOR MES 10'!W25+'FOR MES 11'!W25+'FOR MES 12'!W25+'FOR MES 13'!W25+'FOR MES 14'!W25+'FOR MES 15'!W25)</f>
        <v>0</v>
      </c>
      <c r="L27" s="251">
        <f>SUM('FOR MES 1'!AB25+'FOR MES 2'!AB25+'FOR MES 3'!AB25+'FOR MES 4'!AB25+'FOR MES 5'!AB25+'FOR MES 6'!AB25+'FOR MES 7'!AB25+'FOR MES 8'!AB25+'FOR MES 9'!AB25+'FOR MES 10'!AB25+'FOR MES 11'!AB25+'FOR MES 12'!AB25+'FOR MES 13'!AB25+'FOR MES 14'!AB25+'FOR MES 15'!AB25)</f>
        <v>0</v>
      </c>
    </row>
    <row r="28" spans="1:12" x14ac:dyDescent="0.35">
      <c r="A28" s="230">
        <f t="shared" si="0"/>
        <v>20</v>
      </c>
      <c r="B28" s="252"/>
      <c r="C28" s="247"/>
      <c r="D28" s="248"/>
      <c r="E28" s="249">
        <f>SUM('AT MES 1'!Y34+'AT MES 2'!Y34+'AT MES 3'!Y34+'AT MES 4'!Y34+'AT MES 5'!Y34+'AT MES 6'!Y34+'AT MES 7'!Y34+'AT MES 8'!Y34+'AT MES 9'!Y34+'AT MES 10'!Y34+'AT MES 11'!Y34++'AT MES 12'!Y34+'AT MES 13'!Y34+'AT MES 14'!Y34+'AT MES 15'!Y34)</f>
        <v>0</v>
      </c>
      <c r="F28" s="249">
        <f>SUM('AT MES 1'!AD34+'AT MES 2'!AD34+'AT MES 3'!AD34+'AT MES 4'!AD34+'AT MES 5'!AD34+'AT MES 6'!AD34+'AT MES 7'!AD34+'AT MES 8'!AD34+'AT MES 9'!AD34+'AT MES 10'!AD34+'AT MES 11'!AD34+'AT MES 12'!AD34+'AT MES 13'!AD34+'AT MES 14'!AD34+'AT MES 15'!AD34)</f>
        <v>0</v>
      </c>
      <c r="G28" s="171"/>
      <c r="H28" s="250"/>
      <c r="I28" s="247"/>
      <c r="J28" s="252"/>
      <c r="K28" s="249">
        <f>SUM('FOR MES 1'!W26+'FOR MES 2'!W26+'FOR MES 3'!W26+'FOR MES 4'!W26+'FOR MES 5'!W26+'FOR MES 6'!W26+'FOR MES 7'!W26+'FOR MES 8'!W26+'FOR MES 9'!W26+'FOR MES 10'!W26+'FOR MES 11'!W26+'FOR MES 12'!W26+'FOR MES 13'!W26+'FOR MES 14'!W26+'FOR MES 15'!W26)</f>
        <v>0</v>
      </c>
      <c r="L28" s="251">
        <f>SUM('FOR MES 1'!AB26+'FOR MES 2'!AB26+'FOR MES 3'!AB26+'FOR MES 4'!AB26+'FOR MES 5'!AB26+'FOR MES 6'!AB26+'FOR MES 7'!AB26+'FOR MES 8'!AB26+'FOR MES 9'!AB26+'FOR MES 10'!AB26+'FOR MES 11'!AB26+'FOR MES 12'!AB26+'FOR MES 13'!AB26+'FOR MES 14'!AB26+'FOR MES 15'!AB26)</f>
        <v>0</v>
      </c>
    </row>
    <row r="29" spans="1:12" x14ac:dyDescent="0.35">
      <c r="A29" s="230">
        <f t="shared" si="0"/>
        <v>21</v>
      </c>
      <c r="B29" s="252"/>
      <c r="C29" s="247"/>
      <c r="D29" s="248"/>
      <c r="E29" s="249">
        <f>SUM('AT MES 1'!Y35+'AT MES 2'!Y35+'AT MES 3'!Y35+'AT MES 4'!Y35+'AT MES 5'!Y35+'AT MES 6'!Y35+'AT MES 7'!Y35+'AT MES 8'!Y35+'AT MES 9'!Y35+'AT MES 10'!Y35+'AT MES 11'!Y35++'AT MES 12'!Y35+'AT MES 13'!Y35+'AT MES 14'!Y35+'AT MES 15'!Y35)</f>
        <v>0</v>
      </c>
      <c r="F29" s="249">
        <f>SUM('AT MES 1'!AD35+'AT MES 2'!AD35+'AT MES 3'!AD35+'AT MES 4'!AD35+'AT MES 5'!AD35+'AT MES 6'!AD35+'AT MES 7'!AD35+'AT MES 8'!AD35+'AT MES 9'!AD35+'AT MES 10'!AD35+'AT MES 11'!AD35+'AT MES 12'!AD35+'AT MES 13'!AD35+'AT MES 14'!AD35+'AT MES 15'!AD35)</f>
        <v>0</v>
      </c>
      <c r="G29" s="171"/>
      <c r="H29" s="250"/>
      <c r="I29" s="247"/>
      <c r="J29" s="252"/>
      <c r="K29" s="249">
        <f>SUM('FOR MES 1'!W27+'FOR MES 2'!W27+'FOR MES 3'!W27+'FOR MES 4'!W27+'FOR MES 5'!W27+'FOR MES 6'!W27+'FOR MES 7'!W27+'FOR MES 8'!W27+'FOR MES 9'!W27+'FOR MES 10'!W27+'FOR MES 11'!W27+'FOR MES 12'!W27+'FOR MES 13'!W27+'FOR MES 14'!W27+'FOR MES 15'!W27)</f>
        <v>0</v>
      </c>
      <c r="L29" s="251">
        <f>SUM('FOR MES 1'!AB27+'FOR MES 2'!AB27+'FOR MES 3'!AB27+'FOR MES 4'!AB27+'FOR MES 5'!AB27+'FOR MES 6'!AB27+'FOR MES 7'!AB27+'FOR MES 8'!AB27+'FOR MES 9'!AB27+'FOR MES 10'!AB27+'FOR MES 11'!AB27+'FOR MES 12'!AB27+'FOR MES 13'!AB27+'FOR MES 14'!AB27+'FOR MES 15'!AB27)</f>
        <v>0</v>
      </c>
    </row>
    <row r="30" spans="1:12" x14ac:dyDescent="0.35">
      <c r="A30" s="230">
        <f t="shared" si="0"/>
        <v>22</v>
      </c>
      <c r="B30" s="252"/>
      <c r="C30" s="247"/>
      <c r="D30" s="248"/>
      <c r="E30" s="249">
        <f>SUM('AT MES 1'!Y36+'AT MES 2'!Y36+'AT MES 3'!Y36+'AT MES 4'!Y36+'AT MES 5'!Y36+'AT MES 6'!Y36+'AT MES 7'!Y36+'AT MES 8'!Y36+'AT MES 9'!Y36+'AT MES 10'!Y36+'AT MES 11'!Y36++'AT MES 12'!Y36+'AT MES 13'!Y36+'AT MES 14'!Y36+'AT MES 15'!Y36)</f>
        <v>0</v>
      </c>
      <c r="F30" s="249">
        <f>SUM('AT MES 1'!AD36+'AT MES 2'!AD36+'AT MES 3'!AD36+'AT MES 4'!AD36+'AT MES 5'!AD36+'AT MES 6'!AD36+'AT MES 7'!AD36+'AT MES 8'!AD36+'AT MES 9'!AD36+'AT MES 10'!AD36+'AT MES 11'!AD36+'AT MES 12'!AD36+'AT MES 13'!AD36+'AT MES 14'!AD36+'AT MES 15'!AD36)</f>
        <v>0</v>
      </c>
      <c r="G30" s="171"/>
      <c r="H30" s="250"/>
      <c r="I30" s="247"/>
      <c r="J30" s="252"/>
      <c r="K30" s="249">
        <f>SUM('FOR MES 1'!W28+'FOR MES 2'!W28+'FOR MES 3'!W28+'FOR MES 4'!W28+'FOR MES 5'!W28+'FOR MES 6'!W28+'FOR MES 7'!W28+'FOR MES 8'!W28+'FOR MES 9'!W28+'FOR MES 10'!W28+'FOR MES 11'!W28+'FOR MES 12'!W28+'FOR MES 13'!W28+'FOR MES 14'!W28+'FOR MES 15'!W28)</f>
        <v>0</v>
      </c>
      <c r="L30" s="251">
        <f>SUM('FOR MES 1'!AB28+'FOR MES 2'!AB28+'FOR MES 3'!AB28+'FOR MES 4'!AB28+'FOR MES 5'!AB28+'FOR MES 6'!AB28+'FOR MES 7'!AB28+'FOR MES 8'!AB28+'FOR MES 9'!AB28+'FOR MES 10'!AB28+'FOR MES 11'!AB28+'FOR MES 12'!AB28+'FOR MES 13'!AB28+'FOR MES 14'!AB28+'FOR MES 15'!AB28)</f>
        <v>0</v>
      </c>
    </row>
    <row r="31" spans="1:12" x14ac:dyDescent="0.35">
      <c r="A31" s="230">
        <f t="shared" si="0"/>
        <v>23</v>
      </c>
      <c r="B31" s="252"/>
      <c r="C31" s="247"/>
      <c r="D31" s="248"/>
      <c r="E31" s="249">
        <f>SUM('AT MES 1'!Y37+'AT MES 2'!Y37+'AT MES 3'!Y37+'AT MES 4'!Y37+'AT MES 5'!Y37+'AT MES 6'!Y37+'AT MES 7'!Y37+'AT MES 8'!Y37+'AT MES 9'!Y37+'AT MES 10'!Y37+'AT MES 11'!Y37++'AT MES 12'!Y37+'AT MES 13'!Y37+'AT MES 14'!Y37+'AT MES 15'!Y37)</f>
        <v>0</v>
      </c>
      <c r="F31" s="249">
        <f>SUM('AT MES 1'!AD37+'AT MES 2'!AD37+'AT MES 3'!AD37+'AT MES 4'!AD37+'AT MES 5'!AD37+'AT MES 6'!AD37+'AT MES 7'!AD37+'AT MES 8'!AD37+'AT MES 9'!AD37+'AT MES 10'!AD37+'AT MES 11'!AD37+'AT MES 12'!AD37+'AT MES 13'!AD37+'AT MES 14'!AD37+'AT MES 15'!AD37)</f>
        <v>0</v>
      </c>
      <c r="G31" s="171"/>
      <c r="H31" s="250"/>
      <c r="I31" s="247"/>
      <c r="J31" s="252"/>
      <c r="K31" s="249">
        <f>SUM('FOR MES 1'!W29+'FOR MES 2'!W29+'FOR MES 3'!W29+'FOR MES 4'!W29+'FOR MES 5'!W29+'FOR MES 6'!W29+'FOR MES 7'!W29+'FOR MES 8'!W29+'FOR MES 9'!W29+'FOR MES 10'!W29+'FOR MES 11'!W29+'FOR MES 12'!W29+'FOR MES 13'!W29+'FOR MES 14'!W29+'FOR MES 15'!W29)</f>
        <v>0</v>
      </c>
      <c r="L31" s="251">
        <f>SUM('FOR MES 1'!AB29+'FOR MES 2'!AB29+'FOR MES 3'!AB29+'FOR MES 4'!AB29+'FOR MES 5'!AB29+'FOR MES 6'!AB29+'FOR MES 7'!AB29+'FOR MES 8'!AB29+'FOR MES 9'!AB29+'FOR MES 10'!AB29+'FOR MES 11'!AB29+'FOR MES 12'!AB29+'FOR MES 13'!AB29+'FOR MES 14'!AB29+'FOR MES 15'!AB29)</f>
        <v>0</v>
      </c>
    </row>
    <row r="32" spans="1:12" x14ac:dyDescent="0.35">
      <c r="A32" s="230">
        <f t="shared" si="0"/>
        <v>24</v>
      </c>
      <c r="B32" s="252"/>
      <c r="C32" s="247"/>
      <c r="D32" s="248"/>
      <c r="E32" s="249">
        <f>SUM('AT MES 1'!Y38+'AT MES 2'!Y38+'AT MES 3'!Y38+'AT MES 4'!Y38+'AT MES 5'!Y38+'AT MES 6'!Y38+'AT MES 7'!Y38+'AT MES 8'!Y38+'AT MES 9'!Y38+'AT MES 10'!Y38+'AT MES 11'!Y38++'AT MES 12'!Y38+'AT MES 13'!Y38+'AT MES 14'!Y38+'AT MES 15'!Y38)</f>
        <v>0</v>
      </c>
      <c r="F32" s="249">
        <f>SUM('AT MES 1'!AD38+'AT MES 2'!AD38+'AT MES 3'!AD38+'AT MES 4'!AD38+'AT MES 5'!AD38+'AT MES 6'!AD38+'AT MES 7'!AD38+'AT MES 8'!AD38+'AT MES 9'!AD38+'AT MES 10'!AD38+'AT MES 11'!AD38+'AT MES 12'!AD38+'AT MES 13'!AD38+'AT MES 14'!AD38+'AT MES 15'!AD38)</f>
        <v>0</v>
      </c>
      <c r="G32" s="171"/>
      <c r="H32" s="250"/>
      <c r="I32" s="247"/>
      <c r="J32" s="252"/>
      <c r="K32" s="249">
        <f>SUM('FOR MES 1'!W30+'FOR MES 2'!W30+'FOR MES 3'!W30+'FOR MES 4'!W30+'FOR MES 5'!W30+'FOR MES 6'!W30+'FOR MES 7'!W30+'FOR MES 8'!W30+'FOR MES 9'!W30+'FOR MES 10'!W30+'FOR MES 11'!W30+'FOR MES 12'!W30+'FOR MES 13'!W30+'FOR MES 14'!W30+'FOR MES 15'!W30)</f>
        <v>0</v>
      </c>
      <c r="L32" s="251">
        <f>SUM('FOR MES 1'!AB30+'FOR MES 2'!AB30+'FOR MES 3'!AB30+'FOR MES 4'!AB30+'FOR MES 5'!AB30+'FOR MES 6'!AB30+'FOR MES 7'!AB30+'FOR MES 8'!AB30+'FOR MES 9'!AB30+'FOR MES 10'!AB30+'FOR MES 11'!AB30+'FOR MES 12'!AB30+'FOR MES 13'!AB30+'FOR MES 14'!AB30+'FOR MES 15'!AB30)</f>
        <v>0</v>
      </c>
    </row>
    <row r="33" spans="1:12" x14ac:dyDescent="0.35">
      <c r="A33" s="230">
        <f t="shared" si="0"/>
        <v>25</v>
      </c>
      <c r="B33" s="252"/>
      <c r="C33" s="247"/>
      <c r="D33" s="248"/>
      <c r="E33" s="249">
        <f>SUM('AT MES 1'!Y39+'AT MES 2'!Y39+'AT MES 3'!Y39+'AT MES 4'!Y39+'AT MES 5'!Y39+'AT MES 6'!Y39+'AT MES 7'!Y39+'AT MES 8'!Y39+'AT MES 9'!Y39+'AT MES 10'!Y39+'AT MES 11'!Y39++'AT MES 12'!Y39+'AT MES 13'!Y39+'AT MES 14'!Y39+'AT MES 15'!Y39)</f>
        <v>0</v>
      </c>
      <c r="F33" s="249">
        <f>SUM('AT MES 1'!AD39+'AT MES 2'!AD39+'AT MES 3'!AD39+'AT MES 4'!AD39+'AT MES 5'!AD39+'AT MES 6'!AD39+'AT MES 7'!AD39+'AT MES 8'!AD39+'AT MES 9'!AD39+'AT MES 10'!AD39+'AT MES 11'!AD39+'AT MES 12'!AD39+'AT MES 13'!AD39+'AT MES 14'!AD39+'AT MES 15'!AD39)</f>
        <v>0</v>
      </c>
      <c r="G33" s="171"/>
      <c r="H33" s="250"/>
      <c r="I33" s="247"/>
      <c r="J33" s="252"/>
      <c r="K33" s="249">
        <f>SUM('FOR MES 1'!W31+'FOR MES 2'!W31+'FOR MES 3'!W31+'FOR MES 4'!W31+'FOR MES 5'!W31+'FOR MES 6'!W31+'FOR MES 7'!W31+'FOR MES 8'!W31+'FOR MES 9'!W31+'FOR MES 10'!W31+'FOR MES 11'!W31+'FOR MES 12'!W31+'FOR MES 13'!W31+'FOR MES 14'!W31+'FOR MES 15'!W31)</f>
        <v>0</v>
      </c>
      <c r="L33" s="251">
        <f>SUM('FOR MES 1'!AB31+'FOR MES 2'!AB31+'FOR MES 3'!AB31+'FOR MES 4'!AB31+'FOR MES 5'!AB31+'FOR MES 6'!AB31+'FOR MES 7'!AB31+'FOR MES 8'!AB31+'FOR MES 9'!AB31+'FOR MES 10'!AB31+'FOR MES 11'!AB31+'FOR MES 12'!AB31+'FOR MES 13'!AB31+'FOR MES 14'!AB31+'FOR MES 15'!AB31)</f>
        <v>0</v>
      </c>
    </row>
    <row r="34" spans="1:12" x14ac:dyDescent="0.35">
      <c r="A34" s="230">
        <f t="shared" si="0"/>
        <v>26</v>
      </c>
      <c r="B34" s="252"/>
      <c r="C34" s="247"/>
      <c r="D34" s="248"/>
      <c r="E34" s="249">
        <f>SUM('AT MES 1'!Y40+'AT MES 2'!Y40+'AT MES 3'!Y40+'AT MES 4'!Y40+'AT MES 5'!Y40+'AT MES 6'!Y40+'AT MES 7'!Y40+'AT MES 8'!Y40+'AT MES 9'!Y40+'AT MES 10'!Y40+'AT MES 11'!Y40++'AT MES 12'!Y40+'AT MES 13'!Y40+'AT MES 14'!Y40+'AT MES 15'!Y40)</f>
        <v>0</v>
      </c>
      <c r="F34" s="249">
        <f>SUM('AT MES 1'!AD40+'AT MES 2'!AD40+'AT MES 3'!AD40+'AT MES 4'!AD40+'AT MES 5'!AD40+'AT MES 6'!AD40+'AT MES 7'!AD40+'AT MES 8'!AD40+'AT MES 9'!AD40+'AT MES 10'!AD40+'AT MES 11'!AD40+'AT MES 12'!AD40+'AT MES 13'!AD40+'AT MES 14'!AD40+'AT MES 15'!AD40)</f>
        <v>0</v>
      </c>
      <c r="G34" s="171"/>
      <c r="H34" s="253"/>
      <c r="I34" s="173"/>
      <c r="J34" s="173"/>
      <c r="K34" s="254">
        <f>SUM(K9:K33)</f>
        <v>0</v>
      </c>
      <c r="L34" s="255">
        <f>SUM(L9:L33)</f>
        <v>0</v>
      </c>
    </row>
    <row r="35" spans="1:12" x14ac:dyDescent="0.35">
      <c r="A35" s="230">
        <f t="shared" si="0"/>
        <v>27</v>
      </c>
      <c r="B35" s="252"/>
      <c r="C35" s="247"/>
      <c r="D35" s="248"/>
      <c r="E35" s="249">
        <f>SUM('AT MES 1'!Y41+'AT MES 2'!Y41+'AT MES 3'!Y41+'AT MES 4'!Y41+'AT MES 5'!Y41+'AT MES 6'!Y41+'AT MES 7'!Y41+'AT MES 8'!Y41+'AT MES 9'!Y41+'AT MES 10'!Y41+'AT MES 11'!Y41++'AT MES 12'!Y41+'AT MES 13'!Y41+'AT MES 14'!Y41+'AT MES 15'!Y41)</f>
        <v>0</v>
      </c>
      <c r="F35" s="249">
        <f>SUM('AT MES 1'!AD41+'AT MES 2'!AD41+'AT MES 3'!AD41+'AT MES 4'!AD41+'AT MES 5'!AD41+'AT MES 6'!AD41+'AT MES 7'!AD41+'AT MES 8'!AD41+'AT MES 9'!AD41+'AT MES 10'!AD41+'AT MES 11'!AD41+'AT MES 12'!AD41+'AT MES 13'!AD41+'AT MES 14'!AD41+'AT MES 15'!AD41)</f>
        <v>0</v>
      </c>
      <c r="G35" s="171"/>
      <c r="H35" s="253"/>
      <c r="I35" s="173"/>
      <c r="J35" s="173"/>
      <c r="K35" s="173"/>
      <c r="L35" s="256"/>
    </row>
    <row r="36" spans="1:12" x14ac:dyDescent="0.35">
      <c r="A36" s="230">
        <f t="shared" si="0"/>
        <v>28</v>
      </c>
      <c r="B36" s="252"/>
      <c r="C36" s="247"/>
      <c r="D36" s="248"/>
      <c r="E36" s="249">
        <f>SUM('AT MES 1'!Y42+'AT MES 2'!Y42+'AT MES 3'!Y42+'AT MES 4'!Y42+'AT MES 5'!Y42+'AT MES 6'!Y42+'AT MES 7'!Y42+'AT MES 8'!Y42+'AT MES 9'!Y42+'AT MES 10'!Y42+'AT MES 11'!Y42++'AT MES 12'!Y42+'AT MES 13'!Y42+'AT MES 14'!Y42+'AT MES 15'!Y42)</f>
        <v>0</v>
      </c>
      <c r="F36" s="249">
        <f>SUM('AT MES 1'!AD42+'AT MES 2'!AD42+'AT MES 3'!AD42+'AT MES 4'!AD42+'AT MES 5'!AD42+'AT MES 6'!AD42+'AT MES 7'!AD42+'AT MES 8'!AD42+'AT MES 9'!AD42+'AT MES 10'!AD42+'AT MES 11'!AD42+'AT MES 12'!AD42+'AT MES 13'!AD42+'AT MES 14'!AD42+'AT MES 15'!AD42)</f>
        <v>0</v>
      </c>
      <c r="G36" s="171"/>
      <c r="H36" s="253"/>
      <c r="I36" s="173"/>
      <c r="J36" s="173"/>
      <c r="K36" s="173"/>
      <c r="L36" s="256"/>
    </row>
    <row r="37" spans="1:12" x14ac:dyDescent="0.35">
      <c r="A37" s="230">
        <f t="shared" si="0"/>
        <v>29</v>
      </c>
      <c r="B37" s="252"/>
      <c r="C37" s="247"/>
      <c r="D37" s="248"/>
      <c r="E37" s="249">
        <f>SUM('AT MES 1'!Y43+'AT MES 2'!Y43+'AT MES 3'!Y43+'AT MES 4'!Y43+'AT MES 5'!Y43+'AT MES 6'!Y43+'AT MES 7'!Y43+'AT MES 8'!Y43+'AT MES 9'!Y43+'AT MES 10'!Y43+'AT MES 11'!Y43++'AT MES 12'!Y43+'AT MES 13'!Y43+'AT MES 14'!Y43+'AT MES 15'!Y43)</f>
        <v>0</v>
      </c>
      <c r="F37" s="249">
        <f>SUM('AT MES 1'!AD43+'AT MES 2'!AD43+'AT MES 3'!AD43+'AT MES 4'!AD43+'AT MES 5'!AD43+'AT MES 6'!AD43+'AT MES 7'!AD43+'AT MES 8'!AD43+'AT MES 9'!AD43+'AT MES 10'!AD43+'AT MES 11'!AD43+'AT MES 12'!AD43+'AT MES 13'!AD43+'AT MES 14'!AD43+'AT MES 15'!AD43)</f>
        <v>0</v>
      </c>
      <c r="G37" s="171"/>
      <c r="H37" s="253"/>
      <c r="I37" s="173"/>
      <c r="J37" s="173"/>
      <c r="K37" s="173"/>
      <c r="L37" s="256"/>
    </row>
    <row r="38" spans="1:12" x14ac:dyDescent="0.35">
      <c r="A38" s="230">
        <f t="shared" si="0"/>
        <v>30</v>
      </c>
      <c r="B38" s="252"/>
      <c r="C38" s="247"/>
      <c r="D38" s="248"/>
      <c r="E38" s="249">
        <f>SUM('AT MES 1'!Y44+'AT MES 2'!Y44+'AT MES 3'!Y44+'AT MES 4'!Y44+'AT MES 5'!Y44+'AT MES 6'!Y44+'AT MES 7'!Y44+'AT MES 8'!Y44+'AT MES 9'!Y44+'AT MES 10'!Y44+'AT MES 11'!Y44++'AT MES 12'!Y44+'AT MES 13'!Y44+'AT MES 14'!Y44+'AT MES 15'!Y44)</f>
        <v>0</v>
      </c>
      <c r="F38" s="249">
        <f>SUM('AT MES 1'!AD44+'AT MES 2'!AD44+'AT MES 3'!AD44+'AT MES 4'!AD44+'AT MES 5'!AD44+'AT MES 6'!AD44+'AT MES 7'!AD44+'AT MES 8'!AD44+'AT MES 9'!AD44+'AT MES 10'!AD44+'AT MES 11'!AD44+'AT MES 12'!AD44+'AT MES 13'!AD44+'AT MES 14'!AD44+'AT MES 15'!AD44)</f>
        <v>0</v>
      </c>
      <c r="G38" s="171"/>
      <c r="H38" s="253"/>
      <c r="I38" s="173"/>
      <c r="J38" s="173"/>
      <c r="K38" s="173"/>
      <c r="L38" s="256"/>
    </row>
    <row r="39" spans="1:12" x14ac:dyDescent="0.35">
      <c r="A39" s="230">
        <f t="shared" si="0"/>
        <v>31</v>
      </c>
      <c r="B39" s="252"/>
      <c r="C39" s="247"/>
      <c r="D39" s="248"/>
      <c r="E39" s="249">
        <f>SUM('AT MES 1'!Y45+'AT MES 2'!Y45+'AT MES 3'!Y45+'AT MES 4'!Y45+'AT MES 5'!Y45+'AT MES 6'!Y45+'AT MES 7'!Y45+'AT MES 8'!Y45+'AT MES 9'!Y45+'AT MES 10'!Y45+'AT MES 11'!Y45++'AT MES 12'!Y45+'AT MES 13'!Y45+'AT MES 14'!Y45+'AT MES 15'!Y45)</f>
        <v>0</v>
      </c>
      <c r="F39" s="249">
        <f>SUM('AT MES 1'!AD45+'AT MES 2'!AD45+'AT MES 3'!AD45+'AT MES 4'!AD45+'AT MES 5'!AD45+'AT MES 6'!AD45+'AT MES 7'!AD45+'AT MES 8'!AD45+'AT MES 9'!AD45+'AT MES 10'!AD45+'AT MES 11'!AD45+'AT MES 12'!AD45+'AT MES 13'!AD45+'AT MES 14'!AD45+'AT MES 15'!AD45)</f>
        <v>0</v>
      </c>
      <c r="G39" s="171"/>
      <c r="H39" s="253"/>
      <c r="I39" s="173"/>
      <c r="J39" s="173"/>
      <c r="K39" s="173"/>
      <c r="L39" s="256"/>
    </row>
    <row r="40" spans="1:12" x14ac:dyDescent="0.35">
      <c r="A40" s="230">
        <f t="shared" si="0"/>
        <v>32</v>
      </c>
      <c r="B40" s="252"/>
      <c r="C40" s="247"/>
      <c r="D40" s="248"/>
      <c r="E40" s="249">
        <f>SUM('AT MES 1'!Y46+'AT MES 2'!Y46+'AT MES 3'!Y46+'AT MES 4'!Y46+'AT MES 5'!Y46+'AT MES 6'!Y46+'AT MES 7'!Y46+'AT MES 8'!Y46+'AT MES 9'!Y46+'AT MES 10'!Y46+'AT MES 11'!Y46++'AT MES 12'!Y46+'AT MES 13'!Y46+'AT MES 14'!Y46+'AT MES 15'!Y46)</f>
        <v>0</v>
      </c>
      <c r="F40" s="249">
        <f>SUM('AT MES 1'!AD46+'AT MES 2'!AD46+'AT MES 3'!AD46+'AT MES 4'!AD46+'AT MES 5'!AD46+'AT MES 6'!AD46+'AT MES 7'!AD46+'AT MES 8'!AD46+'AT MES 9'!AD46+'AT MES 10'!AD46+'AT MES 11'!AD46+'AT MES 12'!AD46+'AT MES 13'!AD46+'AT MES 14'!AD46+'AT MES 15'!AD46)</f>
        <v>0</v>
      </c>
      <c r="G40" s="171"/>
      <c r="H40" s="394" t="s">
        <v>8</v>
      </c>
      <c r="I40" s="394"/>
      <c r="J40" s="257" t="str">
        <f>J2</f>
        <v/>
      </c>
      <c r="K40" s="395"/>
      <c r="L40" s="395"/>
    </row>
    <row r="41" spans="1:12" x14ac:dyDescent="0.35">
      <c r="A41" s="230">
        <f t="shared" si="0"/>
        <v>33</v>
      </c>
      <c r="B41" s="252"/>
      <c r="C41" s="247"/>
      <c r="D41" s="248"/>
      <c r="E41" s="249">
        <f>SUM('AT MES 1'!Y47+'AT MES 2'!Y47+'AT MES 3'!Y47+'AT MES 4'!Y47+'AT MES 5'!Y47+'AT MES 6'!Y47+'AT MES 7'!Y47+'AT MES 8'!Y47+'AT MES 9'!Y47+'AT MES 10'!Y47+'AT MES 11'!Y47++'AT MES 12'!Y47+'AT MES 13'!Y47+'AT MES 14'!Y47+'AT MES 15'!Y47)</f>
        <v>0</v>
      </c>
      <c r="F41" s="249">
        <f>SUM('AT MES 1'!AD47+'AT MES 2'!AD47+'AT MES 3'!AD47+'AT MES 4'!AD47+'AT MES 5'!AD47+'AT MES 6'!AD47+'AT MES 7'!AD47+'AT MES 8'!AD47+'AT MES 9'!AD47+'AT MES 10'!AD47+'AT MES 11'!AD47+'AT MES 12'!AD47+'AT MES 13'!AD47+'AT MES 14'!AD47+'AT MES 15'!AD47)</f>
        <v>0</v>
      </c>
      <c r="G41" s="171"/>
      <c r="H41" s="394" t="s">
        <v>266</v>
      </c>
      <c r="I41" s="394"/>
      <c r="J41" s="258" t="str">
        <f>IF((D3)="","",(D3))</f>
        <v/>
      </c>
      <c r="K41" s="258"/>
      <c r="L41" s="259"/>
    </row>
    <row r="42" spans="1:12" x14ac:dyDescent="0.35">
      <c r="A42" s="230">
        <f t="shared" si="0"/>
        <v>34</v>
      </c>
      <c r="B42" s="252"/>
      <c r="C42" s="247"/>
      <c r="D42" s="248"/>
      <c r="E42" s="249">
        <f>SUM('AT MES 1'!Y48+'AT MES 2'!Y48+'AT MES 3'!Y48+'AT MES 4'!Y48+'AT MES 5'!Y48+'AT MES 6'!Y48+'AT MES 7'!Y48+'AT MES 8'!Y48+'AT MES 9'!Y48+'AT MES 10'!Y48+'AT MES 11'!Y48++'AT MES 12'!Y48+'AT MES 13'!Y48+'AT MES 14'!Y48+'AT MES 15'!Y48)</f>
        <v>0</v>
      </c>
      <c r="F42" s="249">
        <f>SUM('AT MES 1'!AD48+'AT MES 2'!AD48+'AT MES 3'!AD48+'AT MES 4'!AD48+'AT MES 5'!AD48+'AT MES 6'!AD48+'AT MES 7'!AD48+'AT MES 8'!AD48+'AT MES 9'!AD48+'AT MES 10'!AD48+'AT MES 11'!AD48+'AT MES 12'!AD48+'AT MES 13'!AD48+'AT MES 14'!AD48+'AT MES 15'!AD48)</f>
        <v>0</v>
      </c>
      <c r="G42" s="171"/>
      <c r="H42" s="396"/>
      <c r="I42" s="396"/>
      <c r="J42" s="260"/>
      <c r="K42" s="260"/>
      <c r="L42" s="261"/>
    </row>
    <row r="43" spans="1:12" x14ac:dyDescent="0.35">
      <c r="A43" s="230">
        <f t="shared" si="0"/>
        <v>35</v>
      </c>
      <c r="B43" s="252"/>
      <c r="C43" s="247"/>
      <c r="D43" s="248"/>
      <c r="E43" s="249">
        <f>SUM('AT MES 1'!Y49+'AT MES 2'!Y49+'AT MES 3'!Y49+'AT MES 4'!Y49+'AT MES 5'!Y49+'AT MES 6'!Y49+'AT MES 7'!Y49+'AT MES 8'!Y49+'AT MES 9'!Y49+'AT MES 10'!Y49+'AT MES 11'!Y49++'AT MES 12'!Y49+'AT MES 13'!Y49+'AT MES 14'!Y49+'AT MES 15'!Y49)</f>
        <v>0</v>
      </c>
      <c r="F43" s="249">
        <f>SUM('AT MES 1'!AD49+'AT MES 2'!AD49+'AT MES 3'!AD49+'AT MES 4'!AD49+'AT MES 5'!AD49+'AT MES 6'!AD49+'AT MES 7'!AD49+'AT MES 8'!AD49+'AT MES 9'!AD49+'AT MES 10'!AD49+'AT MES 11'!AD49+'AT MES 12'!AD49+'AT MES 13'!AD49+'AT MES 14'!AD49+'AT MES 15'!AD49)</f>
        <v>0</v>
      </c>
      <c r="G43" s="171"/>
      <c r="H43" s="262"/>
      <c r="I43" s="263"/>
      <c r="J43" s="263"/>
      <c r="K43" s="263"/>
      <c r="L43" s="261"/>
    </row>
    <row r="44" spans="1:12" x14ac:dyDescent="0.35">
      <c r="A44" s="230">
        <f t="shared" si="0"/>
        <v>36</v>
      </c>
      <c r="B44" s="252"/>
      <c r="C44" s="247"/>
      <c r="D44" s="248"/>
      <c r="E44" s="249">
        <f>SUM('AT MES 1'!Y50+'AT MES 2'!Y50+'AT MES 3'!Y50+'AT MES 4'!Y50+'AT MES 5'!Y50+'AT MES 6'!Y50+'AT MES 7'!Y50+'AT MES 8'!Y50+'AT MES 9'!Y50+'AT MES 10'!Y50+'AT MES 11'!Y50++'AT MES 12'!Y50+'AT MES 13'!Y50+'AT MES 14'!Y50+'AT MES 15'!Y50)</f>
        <v>0</v>
      </c>
      <c r="F44" s="249">
        <f>SUM('AT MES 1'!AD50+'AT MES 2'!AD50+'AT MES 3'!AD50+'AT MES 4'!AD50+'AT MES 5'!AD50+'AT MES 6'!AD50+'AT MES 7'!AD50+'AT MES 8'!AD50+'AT MES 9'!AD50+'AT MES 10'!AD50+'AT MES 11'!AD50+'AT MES 12'!AD50+'AT MES 13'!AD50+'AT MES 14'!AD50+'AT MES 15'!AD50)</f>
        <v>0</v>
      </c>
      <c r="G44" s="171"/>
      <c r="H44" s="393" t="s">
        <v>48</v>
      </c>
      <c r="I44" s="393"/>
      <c r="J44" s="390" t="s">
        <v>49</v>
      </c>
      <c r="K44" s="390"/>
      <c r="L44" s="390"/>
    </row>
    <row r="45" spans="1:12" x14ac:dyDescent="0.35">
      <c r="A45" s="230">
        <f t="shared" si="0"/>
        <v>37</v>
      </c>
      <c r="B45" s="252"/>
      <c r="C45" s="247"/>
      <c r="D45" s="248"/>
      <c r="E45" s="249">
        <f>SUM('AT MES 1'!Y51+'AT MES 2'!Y51+'AT MES 3'!Y51+'AT MES 4'!Y51+'AT MES 5'!Y51+'AT MES 6'!Y51+'AT MES 7'!Y51+'AT MES 8'!Y51+'AT MES 9'!Y51+'AT MES 10'!Y51+'AT MES 11'!Y51++'AT MES 12'!Y51+'AT MES 13'!Y51+'AT MES 14'!Y51+'AT MES 15'!Y51)</f>
        <v>0</v>
      </c>
      <c r="F45" s="249">
        <f>SUM('AT MES 1'!AD51+'AT MES 2'!AD51+'AT MES 3'!AD51+'AT MES 4'!AD51+'AT MES 5'!AD51+'AT MES 6'!AD51+'AT MES 7'!AD51+'AT MES 8'!AD51+'AT MES 9'!AD51+'AT MES 10'!AD51+'AT MES 11'!AD51+'AT MES 12'!AD51+'AT MES 13'!AD51+'AT MES 14'!AD51+'AT MES 15'!AD51)</f>
        <v>0</v>
      </c>
      <c r="G45" s="171"/>
      <c r="H45" s="391"/>
      <c r="I45" s="391"/>
      <c r="J45" s="392">
        <f>'MODULO B'!P447</f>
        <v>0</v>
      </c>
      <c r="K45" s="392"/>
      <c r="L45" s="392"/>
    </row>
    <row r="46" spans="1:12" x14ac:dyDescent="0.35">
      <c r="A46" s="230">
        <f t="shared" si="0"/>
        <v>38</v>
      </c>
      <c r="B46" s="252"/>
      <c r="C46" s="247"/>
      <c r="D46" s="248"/>
      <c r="E46" s="249">
        <f>SUM('AT MES 1'!Y52+'AT MES 2'!Y52+'AT MES 3'!Y52+'AT MES 4'!Y52+'AT MES 5'!Y52+'AT MES 6'!Y52+'AT MES 7'!Y52+'AT MES 8'!Y52+'AT MES 9'!Y52+'AT MES 10'!Y52+'AT MES 11'!Y52++'AT MES 12'!Y52+'AT MES 13'!Y52+'AT MES 14'!Y52+'AT MES 15'!Y52)</f>
        <v>0</v>
      </c>
      <c r="F46" s="249">
        <f>SUM('AT MES 1'!AD52+'AT MES 2'!AD52+'AT MES 3'!AD52+'AT MES 4'!AD52+'AT MES 5'!AD52+'AT MES 6'!AD52+'AT MES 7'!AD52+'AT MES 8'!AD52+'AT MES 9'!AD52+'AT MES 10'!AD52+'AT MES 11'!AD52+'AT MES 12'!AD52+'AT MES 13'!AD52+'AT MES 14'!AD52+'AT MES 15'!AD52)</f>
        <v>0</v>
      </c>
      <c r="G46" s="171"/>
      <c r="H46" s="253"/>
      <c r="I46" s="173"/>
      <c r="J46" s="173"/>
      <c r="K46" s="173"/>
      <c r="L46" s="256"/>
    </row>
    <row r="47" spans="1:12" x14ac:dyDescent="0.35">
      <c r="A47" s="230">
        <f t="shared" si="0"/>
        <v>39</v>
      </c>
      <c r="B47" s="252"/>
      <c r="C47" s="247"/>
      <c r="D47" s="248"/>
      <c r="E47" s="249">
        <f>SUM('AT MES 1'!Y53+'AT MES 2'!Y53+'AT MES 3'!Y53+'AT MES 4'!Y53+'AT MES 5'!Y53+'AT MES 6'!Y53+'AT MES 7'!Y53+'AT MES 8'!Y53+'AT MES 9'!Y53+'AT MES 10'!Y53+'AT MES 11'!Y53++'AT MES 12'!Y53+'AT MES 13'!Y53+'AT MES 14'!Y53+'AT MES 15'!Y53)</f>
        <v>0</v>
      </c>
      <c r="F47" s="249">
        <f>SUM('AT MES 1'!AD53+'AT MES 2'!AD53+'AT MES 3'!AD53+'AT MES 4'!AD53+'AT MES 5'!AD53+'AT MES 6'!AD53+'AT MES 7'!AD53+'AT MES 8'!AD53+'AT MES 9'!AD53+'AT MES 10'!AD53+'AT MES 11'!AD53+'AT MES 12'!AD53+'AT MES 13'!AD53+'AT MES 14'!AD53+'AT MES 15'!AD53)</f>
        <v>0</v>
      </c>
      <c r="G47" s="171"/>
      <c r="H47" s="264"/>
      <c r="I47" s="265"/>
      <c r="J47" s="266" t="s">
        <v>50</v>
      </c>
      <c r="K47" s="266" t="s">
        <v>51</v>
      </c>
      <c r="L47" s="267" t="s">
        <v>52</v>
      </c>
    </row>
    <row r="48" spans="1:12" x14ac:dyDescent="0.35">
      <c r="A48" s="230">
        <f t="shared" si="0"/>
        <v>40</v>
      </c>
      <c r="B48" s="252"/>
      <c r="C48" s="247"/>
      <c r="D48" s="248"/>
      <c r="E48" s="249">
        <f>SUM('AT MES 1'!Y54+'AT MES 2'!Y54+'AT MES 3'!Y54+'AT MES 4'!Y54+'AT MES 5'!Y54+'AT MES 6'!Y54+'AT MES 7'!Y54+'AT MES 8'!Y54+'AT MES 9'!Y54+'AT MES 10'!Y54+'AT MES 11'!Y54++'AT MES 12'!Y54+'AT MES 13'!Y54+'AT MES 14'!Y54+'AT MES 15'!Y54)</f>
        <v>0</v>
      </c>
      <c r="F48" s="249">
        <f>SUM('AT MES 1'!AD54+'AT MES 2'!AD54+'AT MES 3'!AD54+'AT MES 4'!AD54+'AT MES 5'!AD54+'AT MES 6'!AD54+'AT MES 7'!AD54+'AT MES 8'!AD54+'AT MES 9'!AD54+'AT MES 10'!AD54+'AT MES 11'!AD54+'AT MES 12'!AD54+'AT MES 13'!AD54+'AT MES 14'!AD54+'AT MES 15'!AD54)</f>
        <v>0</v>
      </c>
      <c r="G48" s="171"/>
      <c r="H48" s="383" t="s">
        <v>53</v>
      </c>
      <c r="I48" s="383"/>
      <c r="J48" s="268">
        <f>'SS-SMI'!I11</f>
        <v>0</v>
      </c>
      <c r="K48" s="268">
        <f>'SS-SMI'!I12</f>
        <v>0</v>
      </c>
      <c r="L48" s="269">
        <f>'SS-SMI'!I13</f>
        <v>0</v>
      </c>
    </row>
    <row r="49" spans="1:12" x14ac:dyDescent="0.35">
      <c r="A49" s="230">
        <f t="shared" si="0"/>
        <v>41</v>
      </c>
      <c r="B49" s="252"/>
      <c r="C49" s="247"/>
      <c r="D49" s="248"/>
      <c r="E49" s="249">
        <f>SUM('AT MES 1'!Y55+'AT MES 2'!Y55+'AT MES 3'!Y55+'AT MES 4'!Y55+'AT MES 5'!Y55+'AT MES 6'!Y55+'AT MES 7'!Y55+'AT MES 8'!Y55+'AT MES 9'!Y55+'AT MES 10'!Y55+'AT MES 11'!Y55++'AT MES 12'!Y55+'AT MES 13'!Y55+'AT MES 14'!Y55+'AT MES 15'!Y55)</f>
        <v>0</v>
      </c>
      <c r="F49" s="249">
        <f>SUM('AT MES 1'!AD55+'AT MES 2'!AD55+'AT MES 3'!AD55+'AT MES 4'!AD55+'AT MES 5'!AD55+'AT MES 6'!AD55+'AT MES 7'!AD55+'AT MES 8'!AD55+'AT MES 9'!AD55+'AT MES 10'!AD55+'AT MES 11'!AD55+'AT MES 12'!AD55+'AT MES 13'!AD55+'AT MES 14'!AD55+'AT MES 15'!AD55)</f>
        <v>0</v>
      </c>
      <c r="G49" s="171"/>
      <c r="H49" s="381" t="s">
        <v>230</v>
      </c>
      <c r="I49" s="383"/>
      <c r="J49" s="270">
        <f>SUM('SS-SMI'!K11)</f>
        <v>0</v>
      </c>
      <c r="K49" s="271">
        <f>SUM('SS-SMI'!K12)</f>
        <v>0</v>
      </c>
      <c r="L49" s="272">
        <f>SUM('SS-SMI'!K13)</f>
        <v>0</v>
      </c>
    </row>
    <row r="50" spans="1:12" x14ac:dyDescent="0.35">
      <c r="A50" s="230">
        <f t="shared" si="0"/>
        <v>42</v>
      </c>
      <c r="B50" s="252"/>
      <c r="C50" s="247"/>
      <c r="D50" s="248"/>
      <c r="E50" s="249">
        <f>SUM('AT MES 1'!Y56+'AT MES 2'!Y56+'AT MES 3'!Y56+'AT MES 4'!Y56+'AT MES 5'!Y56+'AT MES 6'!Y56+'AT MES 7'!Y56+'AT MES 8'!Y56+'AT MES 9'!Y56+'AT MES 10'!Y56+'AT MES 11'!Y56++'AT MES 12'!Y56+'AT MES 13'!Y56+'AT MES 14'!Y56+'AT MES 15'!Y56)</f>
        <v>0</v>
      </c>
      <c r="F50" s="249">
        <f>SUM('AT MES 1'!AD56+'AT MES 2'!AD56+'AT MES 3'!AD56+'AT MES 4'!AD56+'AT MES 5'!AD56+'AT MES 6'!AD56+'AT MES 7'!AD56+'AT MES 8'!AD56+'AT MES 9'!AD56+'AT MES 10'!AD56+'AT MES 11'!AD56+'AT MES 12'!AD56+'AT MES 13'!AD56+'AT MES 14'!AD56+'AT MES 15'!AD56)</f>
        <v>0</v>
      </c>
      <c r="G50" s="171"/>
      <c r="H50" s="381" t="s">
        <v>233</v>
      </c>
      <c r="I50" s="383"/>
      <c r="J50" s="273">
        <f>SUM(K34)</f>
        <v>0</v>
      </c>
      <c r="K50" s="274">
        <f>SUM(J45)</f>
        <v>0</v>
      </c>
      <c r="L50" s="275">
        <f>SUM(E78)</f>
        <v>0</v>
      </c>
    </row>
    <row r="51" spans="1:12" x14ac:dyDescent="0.35">
      <c r="A51" s="230">
        <f t="shared" si="0"/>
        <v>43</v>
      </c>
      <c r="B51" s="252"/>
      <c r="C51" s="247"/>
      <c r="D51" s="248"/>
      <c r="E51" s="249">
        <f>SUM('AT MES 1'!Y57+'AT MES 2'!Y57+'AT MES 3'!Y57+'AT MES 4'!Y57+'AT MES 5'!Y57+'AT MES 6'!Y57+'AT MES 7'!Y57+'AT MES 8'!Y57+'AT MES 9'!Y57+'AT MES 10'!Y57+'AT MES 11'!Y57++'AT MES 12'!Y57+'AT MES 13'!Y57+'AT MES 14'!Y57+'AT MES 15'!Y57)</f>
        <v>0</v>
      </c>
      <c r="F51" s="249">
        <f>SUM('AT MES 1'!AD57+'AT MES 2'!AD57+'AT MES 3'!AD57+'AT MES 4'!AD57+'AT MES 5'!AD57+'AT MES 6'!AD57+'AT MES 7'!AD57+'AT MES 8'!AD57+'AT MES 9'!AD57+'AT MES 10'!AD57+'AT MES 11'!AD57+'AT MES 12'!AD57+'AT MES 13'!AD57+'AT MES 14'!AD57+'AT MES 15'!AD57)</f>
        <v>0</v>
      </c>
      <c r="G51" s="171"/>
      <c r="H51" s="381" t="s">
        <v>54</v>
      </c>
      <c r="I51" s="382"/>
      <c r="J51" s="379">
        <f>SUM(J50:L50)</f>
        <v>0</v>
      </c>
      <c r="K51" s="379"/>
      <c r="L51" s="380"/>
    </row>
    <row r="52" spans="1:12" x14ac:dyDescent="0.35">
      <c r="A52" s="230">
        <f t="shared" si="0"/>
        <v>44</v>
      </c>
      <c r="B52" s="252"/>
      <c r="C52" s="247"/>
      <c r="D52" s="248"/>
      <c r="E52" s="249">
        <f>SUM('AT MES 1'!Y58+'AT MES 2'!Y58+'AT MES 3'!Y58+'AT MES 4'!Y58+'AT MES 5'!Y58+'AT MES 6'!Y58+'AT MES 7'!Y58+'AT MES 8'!Y58+'AT MES 9'!Y58+'AT MES 10'!Y58+'AT MES 11'!Y58++'AT MES 12'!Y58+'AT MES 13'!Y58+'AT MES 14'!Y58+'AT MES 15'!Y58)</f>
        <v>0</v>
      </c>
      <c r="F52" s="249">
        <f>SUM('AT MES 1'!AD58+'AT MES 2'!AD58+'AT MES 3'!AD58+'AT MES 4'!AD58+'AT MES 5'!AD58+'AT MES 6'!AD58+'AT MES 7'!AD58+'AT MES 8'!AD58+'AT MES 9'!AD58+'AT MES 10'!AD58+'AT MES 11'!AD58+'AT MES 12'!AD58+'AT MES 13'!AD58+'AT MES 14'!AD58+'AT MES 15'!AD58)</f>
        <v>0</v>
      </c>
      <c r="G52" s="171"/>
      <c r="H52" s="381" t="s">
        <v>188</v>
      </c>
      <c r="I52" s="382"/>
      <c r="J52" s="268">
        <f>IF(J50&gt;=J48,J48-J49,J50-J49)</f>
        <v>0</v>
      </c>
      <c r="K52" s="268">
        <f>IF(K50&gt;=K48,K48-K49,K50-K49)</f>
        <v>0</v>
      </c>
      <c r="L52" s="276">
        <f>IF(L50&gt;=L48,L48-L49,L50-L49)</f>
        <v>0</v>
      </c>
    </row>
    <row r="53" spans="1:12" x14ac:dyDescent="0.35">
      <c r="A53" s="230">
        <f t="shared" si="0"/>
        <v>45</v>
      </c>
      <c r="B53" s="252"/>
      <c r="C53" s="247"/>
      <c r="D53" s="248"/>
      <c r="E53" s="249">
        <f>SUM('AT MES 1'!Y59+'AT MES 2'!Y59+'AT MES 3'!Y59+'AT MES 4'!Y59+'AT MES 5'!Y59+'AT MES 6'!Y59+'AT MES 7'!Y59+'AT MES 8'!Y59+'AT MES 9'!Y59+'AT MES 10'!Y59+'AT MES 11'!Y59++'AT MES 12'!Y59+'AT MES 13'!Y59+'AT MES 14'!Y59+'AT MES 15'!Y59)</f>
        <v>0</v>
      </c>
      <c r="F53" s="249">
        <f>SUM('AT MES 1'!AD59+'AT MES 2'!AD59+'AT MES 3'!AD59+'AT MES 4'!AD59+'AT MES 5'!AD59+'AT MES 6'!AD59+'AT MES 7'!AD59+'AT MES 8'!AD59+'AT MES 9'!AD59+'AT MES 10'!AD59+'AT MES 11'!AD59+'AT MES 12'!AD59+'AT MES 13'!AD59+'AT MES 14'!AD59+'AT MES 15'!AD59)</f>
        <v>0</v>
      </c>
      <c r="G53" s="171"/>
      <c r="H53" s="381" t="s">
        <v>231</v>
      </c>
      <c r="I53" s="382"/>
      <c r="J53" s="270">
        <f>IF(J50&lt;=J49,J49-J50,0)</f>
        <v>0</v>
      </c>
      <c r="K53" s="270">
        <f>IF(K50&lt;=K49,K49-K50,0)</f>
        <v>0</v>
      </c>
      <c r="L53" s="277">
        <f>IF(L50&lt;=L49,L49-L50,0)</f>
        <v>0</v>
      </c>
    </row>
    <row r="54" spans="1:12" x14ac:dyDescent="0.35">
      <c r="A54" s="230">
        <f t="shared" si="0"/>
        <v>46</v>
      </c>
      <c r="B54" s="252"/>
      <c r="C54" s="247"/>
      <c r="D54" s="248"/>
      <c r="E54" s="249">
        <f>SUM('AT MES 1'!Y60+'AT MES 2'!Y60+'AT MES 3'!Y60+'AT MES 4'!Y60+'AT MES 5'!Y60+'AT MES 6'!Y60+'AT MES 7'!Y60+'AT MES 8'!Y60+'AT MES 9'!Y60+'AT MES 10'!Y60+'AT MES 11'!Y60++'AT MES 12'!Y60+'AT MES 13'!Y60+'AT MES 14'!Y60+'AT MES 15'!Y60)</f>
        <v>0</v>
      </c>
      <c r="F54" s="249">
        <f>SUM('AT MES 1'!AD60+'AT MES 2'!AD60+'AT MES 3'!AD60+'AT MES 4'!AD60+'AT MES 5'!AD60+'AT MES 6'!AD60+'AT MES 7'!AD60+'AT MES 8'!AD60+'AT MES 9'!AD60+'AT MES 10'!AD60+'AT MES 11'!AD60+'AT MES 12'!AD60+'AT MES 13'!AD60+'AT MES 14'!AD60+'AT MES 15'!AD60)</f>
        <v>0</v>
      </c>
      <c r="G54" s="171"/>
      <c r="H54" s="385"/>
      <c r="I54" s="385"/>
      <c r="J54" s="385"/>
      <c r="K54" s="385"/>
      <c r="L54" s="256"/>
    </row>
    <row r="55" spans="1:12" x14ac:dyDescent="0.35">
      <c r="A55" s="230">
        <f t="shared" si="0"/>
        <v>47</v>
      </c>
      <c r="B55" s="252"/>
      <c r="C55" s="247"/>
      <c r="D55" s="248"/>
      <c r="E55" s="249">
        <f>SUM('AT MES 1'!Y61+'AT MES 2'!Y61+'AT MES 3'!Y61+'AT MES 4'!Y61+'AT MES 5'!Y61+'AT MES 6'!Y61+'AT MES 7'!Y61+'AT MES 8'!Y61+'AT MES 9'!Y61+'AT MES 10'!Y61+'AT MES 11'!Y61++'AT MES 12'!Y61+'AT MES 13'!Y61+'AT MES 14'!Y61+'AT MES 15'!Y61)</f>
        <v>0</v>
      </c>
      <c r="F55" s="249">
        <f>SUM('AT MES 1'!AD61+'AT MES 2'!AD61+'AT MES 3'!AD61+'AT MES 4'!AD61+'AT MES 5'!AD61+'AT MES 6'!AD61+'AT MES 7'!AD61+'AT MES 8'!AD61+'AT MES 9'!AD61+'AT MES 10'!AD61+'AT MES 11'!AD61+'AT MES 12'!AD61+'AT MES 13'!AD61+'AT MES 14'!AD61+'AT MES 15'!AD61)</f>
        <v>0</v>
      </c>
      <c r="G55" s="171"/>
      <c r="H55" s="385"/>
      <c r="I55" s="385"/>
      <c r="J55" s="385"/>
      <c r="K55" s="385"/>
      <c r="L55" s="256"/>
    </row>
    <row r="56" spans="1:12" x14ac:dyDescent="0.35">
      <c r="A56" s="230">
        <f t="shared" si="0"/>
        <v>48</v>
      </c>
      <c r="B56" s="252"/>
      <c r="C56" s="247"/>
      <c r="D56" s="248"/>
      <c r="E56" s="249">
        <f>SUM('AT MES 1'!Y62+'AT MES 2'!Y62+'AT MES 3'!Y62+'AT MES 4'!Y62+'AT MES 5'!Y62+'AT MES 6'!Y62+'AT MES 7'!Y62+'AT MES 8'!Y62+'AT MES 9'!Y62+'AT MES 10'!Y62+'AT MES 11'!Y62++'AT MES 12'!Y62+'AT MES 13'!Y62+'AT MES 14'!Y62+'AT MES 15'!Y62)</f>
        <v>0</v>
      </c>
      <c r="F56" s="249">
        <f>SUM('AT MES 1'!AD62+'AT MES 2'!AD62+'AT MES 3'!AD62+'AT MES 4'!AD62+'AT MES 5'!AD62+'AT MES 6'!AD62+'AT MES 7'!AD62+'AT MES 8'!AD62+'AT MES 9'!AD62+'AT MES 10'!AD62+'AT MES 11'!AD62+'AT MES 12'!AD62+'AT MES 13'!AD62+'AT MES 14'!AD62+'AT MES 15'!AD62)</f>
        <v>0</v>
      </c>
      <c r="G56" s="171"/>
      <c r="H56" s="385"/>
      <c r="I56" s="385"/>
      <c r="J56" s="385"/>
      <c r="K56" s="385"/>
      <c r="L56" s="256"/>
    </row>
    <row r="57" spans="1:12" x14ac:dyDescent="0.35">
      <c r="A57" s="230">
        <f t="shared" si="0"/>
        <v>49</v>
      </c>
      <c r="B57" s="252"/>
      <c r="C57" s="247"/>
      <c r="D57" s="248"/>
      <c r="E57" s="249">
        <f>SUM('AT MES 1'!Y63+'AT MES 2'!Y63+'AT MES 3'!Y63+'AT MES 4'!Y63+'AT MES 5'!Y63+'AT MES 6'!Y63+'AT MES 7'!Y63+'AT MES 8'!Y63+'AT MES 9'!Y63+'AT MES 10'!Y63+'AT MES 11'!Y63++'AT MES 12'!Y63+'AT MES 13'!Y63+'AT MES 14'!Y63+'AT MES 15'!Y63)</f>
        <v>0</v>
      </c>
      <c r="F57" s="249">
        <f>SUM('AT MES 1'!AD63+'AT MES 2'!AD63+'AT MES 3'!AD63+'AT MES 4'!AD63+'AT MES 5'!AD63+'AT MES 6'!AD63+'AT MES 7'!AD63+'AT MES 8'!AD63+'AT MES 9'!AD63+'AT MES 10'!AD63+'AT MES 11'!AD63+'AT MES 12'!AD63+'AT MES 13'!AD63+'AT MES 14'!AD63+'AT MES 15'!AD63)</f>
        <v>0</v>
      </c>
      <c r="G57" s="171"/>
      <c r="H57" s="385"/>
      <c r="I57" s="385"/>
      <c r="J57" s="385"/>
      <c r="K57" s="385"/>
      <c r="L57" s="256"/>
    </row>
    <row r="58" spans="1:12" x14ac:dyDescent="0.35">
      <c r="A58" s="230">
        <f t="shared" si="0"/>
        <v>50</v>
      </c>
      <c r="B58" s="252"/>
      <c r="C58" s="247"/>
      <c r="D58" s="248"/>
      <c r="E58" s="249">
        <f>SUM('AT MES 1'!Y64+'AT MES 2'!Y64+'AT MES 3'!Y64+'AT MES 4'!Y64+'AT MES 5'!Y64+'AT MES 6'!Y64+'AT MES 7'!Y64+'AT MES 8'!Y64+'AT MES 9'!Y64+'AT MES 10'!Y64+'AT MES 11'!Y64++'AT MES 12'!Y64+'AT MES 13'!Y64+'AT MES 14'!Y64+'AT MES 15'!Y64)</f>
        <v>0</v>
      </c>
      <c r="F58" s="249">
        <f>SUM('AT MES 1'!AD64+'AT MES 2'!AD64+'AT MES 3'!AD64+'AT MES 4'!AD64+'AT MES 5'!AD64+'AT MES 6'!AD64+'AT MES 7'!AD64+'AT MES 8'!AD64+'AT MES 9'!AD64+'AT MES 10'!AD64+'AT MES 11'!AD64+'AT MES 12'!AD64+'AT MES 13'!AD64+'AT MES 14'!AD64+'AT MES 15'!AD64)</f>
        <v>0</v>
      </c>
      <c r="G58" s="171"/>
      <c r="H58" s="386" t="s">
        <v>242</v>
      </c>
      <c r="I58" s="386"/>
      <c r="J58" s="386"/>
      <c r="K58" s="386"/>
      <c r="L58" s="386"/>
    </row>
    <row r="59" spans="1:12" x14ac:dyDescent="0.35">
      <c r="A59" s="230">
        <f t="shared" si="0"/>
        <v>51</v>
      </c>
      <c r="B59" s="252"/>
      <c r="C59" s="247"/>
      <c r="D59" s="248"/>
      <c r="E59" s="249">
        <f>SUM('AT MES 1'!Y65+'AT MES 2'!Y65+'AT MES 3'!Y65+'AT MES 4'!Y65+'AT MES 5'!Y65+'AT MES 6'!Y65+'AT MES 7'!Y65+'AT MES 8'!Y65+'AT MES 9'!Y65+'AT MES 10'!Y65+'AT MES 11'!Y65++'AT MES 12'!Y65+'AT MES 13'!Y65+'AT MES 14'!Y65+'AT MES 15'!Y65)</f>
        <v>0</v>
      </c>
      <c r="F59" s="249">
        <f>SUM('AT MES 1'!AD65+'AT MES 2'!AD65+'AT MES 3'!AD65+'AT MES 4'!AD65+'AT MES 5'!AD65+'AT MES 6'!AD65+'AT MES 7'!AD65+'AT MES 8'!AD65+'AT MES 9'!AD65+'AT MES 10'!AD65+'AT MES 11'!AD65+'AT MES 12'!AD65+'AT MES 13'!AD65+'AT MES 14'!AD65+'AT MES 15'!AD65)</f>
        <v>0</v>
      </c>
      <c r="G59" s="171"/>
      <c r="H59" s="387" t="s">
        <v>55</v>
      </c>
      <c r="I59" s="387"/>
      <c r="J59" s="387"/>
      <c r="K59" s="387"/>
      <c r="L59" s="256"/>
    </row>
    <row r="60" spans="1:12" x14ac:dyDescent="0.35">
      <c r="A60" s="230">
        <f t="shared" si="0"/>
        <v>52</v>
      </c>
      <c r="B60" s="252"/>
      <c r="C60" s="247"/>
      <c r="D60" s="248"/>
      <c r="E60" s="249">
        <f>SUM('AT MES 1'!Y66+'AT MES 2'!Y66+'AT MES 3'!Y66+'AT MES 4'!Y66+'AT MES 5'!Y66+'AT MES 6'!Y66+'AT MES 7'!Y66+'AT MES 8'!Y66+'AT MES 9'!Y66+'AT MES 10'!Y66+'AT MES 11'!Y66++'AT MES 12'!Y66+'AT MES 13'!Y66+'AT MES 14'!Y66+'AT MES 15'!Y66)</f>
        <v>0</v>
      </c>
      <c r="F60" s="249">
        <f>SUM('AT MES 1'!AD66+'AT MES 2'!AD66+'AT MES 3'!AD66+'AT MES 4'!AD66+'AT MES 5'!AD66+'AT MES 6'!AD66+'AT MES 7'!AD66+'AT MES 8'!AD66+'AT MES 9'!AD66+'AT MES 10'!AD66+'AT MES 11'!AD66+'AT MES 12'!AD66+'AT MES 13'!AD66+'AT MES 14'!AD66+'AT MES 15'!AD66)</f>
        <v>0</v>
      </c>
      <c r="G60" s="171"/>
      <c r="H60" s="253"/>
      <c r="I60" s="173"/>
      <c r="J60" s="173"/>
      <c r="K60" s="173"/>
      <c r="L60" s="256"/>
    </row>
    <row r="61" spans="1:12" x14ac:dyDescent="0.35">
      <c r="A61" s="230">
        <f t="shared" si="0"/>
        <v>53</v>
      </c>
      <c r="B61" s="252"/>
      <c r="C61" s="247"/>
      <c r="D61" s="248"/>
      <c r="E61" s="249">
        <f>SUM('AT MES 1'!Y67+'AT MES 2'!Y67+'AT MES 3'!Y67+'AT MES 4'!Y67+'AT MES 5'!Y67+'AT MES 6'!Y67+'AT MES 7'!Y67+'AT MES 8'!Y67+'AT MES 9'!Y67+'AT MES 10'!Y67+'AT MES 11'!Y67++'AT MES 12'!Y67+'AT MES 13'!Y67+'AT MES 14'!Y67+'AT MES 15'!Y67)</f>
        <v>0</v>
      </c>
      <c r="F61" s="249">
        <f>SUM('AT MES 1'!AD67+'AT MES 2'!AD67+'AT MES 3'!AD67+'AT MES 4'!AD67+'AT MES 5'!AD67+'AT MES 6'!AD67+'AT MES 7'!AD67+'AT MES 8'!AD67+'AT MES 9'!AD67+'AT MES 10'!AD67+'AT MES 11'!AD67+'AT MES 12'!AD67+'AT MES 13'!AD67+'AT MES 14'!AD67+'AT MES 15'!AD67)</f>
        <v>0</v>
      </c>
      <c r="G61" s="171"/>
      <c r="H61" s="253"/>
      <c r="I61" s="173"/>
      <c r="J61" s="173"/>
      <c r="K61" s="173"/>
      <c r="L61" s="256"/>
    </row>
    <row r="62" spans="1:12" x14ac:dyDescent="0.35">
      <c r="A62" s="230">
        <f t="shared" si="0"/>
        <v>54</v>
      </c>
      <c r="B62" s="252"/>
      <c r="C62" s="247"/>
      <c r="D62" s="248"/>
      <c r="E62" s="249">
        <f>SUM('AT MES 1'!Y68+'AT MES 2'!Y68+'AT MES 3'!Y68+'AT MES 4'!Y68+'AT MES 5'!Y68+'AT MES 6'!Y68+'AT MES 7'!Y68+'AT MES 8'!Y68+'AT MES 9'!Y68+'AT MES 10'!Y68+'AT MES 11'!Y68++'AT MES 12'!Y68+'AT MES 13'!Y68+'AT MES 14'!Y68+'AT MES 15'!Y68)</f>
        <v>0</v>
      </c>
      <c r="F62" s="249">
        <f>SUM('AT MES 1'!AD68+'AT MES 2'!AD68+'AT MES 3'!AD68+'AT MES 4'!AD68+'AT MES 5'!AD68+'AT MES 6'!AD68+'AT MES 7'!AD68+'AT MES 8'!AD68+'AT MES 9'!AD68+'AT MES 10'!AD68+'AT MES 11'!AD68+'AT MES 12'!AD68+'AT MES 13'!AD68+'AT MES 14'!AD68+'AT MES 15'!AD68)</f>
        <v>0</v>
      </c>
      <c r="G62" s="171"/>
      <c r="H62" s="253"/>
      <c r="I62" s="173"/>
      <c r="J62" s="173"/>
      <c r="K62" s="173"/>
      <c r="L62" s="256"/>
    </row>
    <row r="63" spans="1:12" x14ac:dyDescent="0.35">
      <c r="A63" s="230">
        <f t="shared" si="0"/>
        <v>55</v>
      </c>
      <c r="B63" s="252"/>
      <c r="C63" s="247"/>
      <c r="D63" s="248"/>
      <c r="E63" s="249">
        <f>SUM('AT MES 1'!Y69+'AT MES 2'!Y69+'AT MES 3'!Y69+'AT MES 4'!Y69+'AT MES 5'!Y69+'AT MES 6'!Y69+'AT MES 7'!Y69+'AT MES 8'!Y69+'AT MES 9'!Y69+'AT MES 10'!Y69+'AT MES 11'!Y69++'AT MES 12'!Y69+'AT MES 13'!Y69+'AT MES 14'!Y69+'AT MES 15'!Y69)</f>
        <v>0</v>
      </c>
      <c r="F63" s="249">
        <f>SUM('AT MES 1'!AD69+'AT MES 2'!AD69+'AT MES 3'!AD69+'AT MES 4'!AD69+'AT MES 5'!AD69+'AT MES 6'!AD69+'AT MES 7'!AD69+'AT MES 8'!AD69+'AT MES 9'!AD69+'AT MES 10'!AD69+'AT MES 11'!AD69+'AT MES 12'!AD69+'AT MES 13'!AD69+'AT MES 14'!AD69+'AT MES 15'!AD69)</f>
        <v>0</v>
      </c>
      <c r="G63" s="171"/>
      <c r="H63" s="253"/>
      <c r="I63" s="173"/>
      <c r="J63" s="173"/>
      <c r="K63" s="173"/>
      <c r="L63" s="256"/>
    </row>
    <row r="64" spans="1:12" x14ac:dyDescent="0.35">
      <c r="A64" s="230">
        <f t="shared" si="0"/>
        <v>56</v>
      </c>
      <c r="B64" s="252"/>
      <c r="C64" s="247"/>
      <c r="D64" s="248"/>
      <c r="E64" s="249">
        <f>SUM('AT MES 1'!Y70+'AT MES 2'!Y70+'AT MES 3'!Y70+'AT MES 4'!Y70+'AT MES 5'!Y70+'AT MES 6'!Y70+'AT MES 7'!Y70+'AT MES 8'!Y70+'AT MES 9'!Y70+'AT MES 10'!Y70+'AT MES 11'!Y70++'AT MES 12'!Y70+'AT MES 13'!Y70+'AT MES 14'!Y70+'AT MES 15'!Y70)</f>
        <v>0</v>
      </c>
      <c r="F64" s="249">
        <f>SUM('AT MES 1'!AD70+'AT MES 2'!AD70+'AT MES 3'!AD70+'AT MES 4'!AD70+'AT MES 5'!AD70+'AT MES 6'!AD70+'AT MES 7'!AD70+'AT MES 8'!AD70+'AT MES 9'!AD70+'AT MES 10'!AD70+'AT MES 11'!AD70+'AT MES 12'!AD70+'AT MES 13'!AD70+'AT MES 14'!AD70+'AT MES 15'!AD70)</f>
        <v>0</v>
      </c>
      <c r="G64" s="171"/>
      <c r="H64" s="253"/>
      <c r="I64" s="173"/>
      <c r="J64" s="173"/>
      <c r="K64" s="173"/>
      <c r="L64" s="256"/>
    </row>
    <row r="65" spans="1:12" x14ac:dyDescent="0.35">
      <c r="A65" s="230">
        <f t="shared" si="0"/>
        <v>57</v>
      </c>
      <c r="B65" s="252"/>
      <c r="C65" s="247"/>
      <c r="D65" s="248"/>
      <c r="E65" s="249">
        <f>SUM('AT MES 1'!Y71+'AT MES 2'!Y71+'AT MES 3'!Y71+'AT MES 4'!Y71+'AT MES 5'!Y71+'AT MES 6'!Y71+'AT MES 7'!Y71+'AT MES 8'!Y71+'AT MES 9'!Y71+'AT MES 10'!Y71+'AT MES 11'!Y71++'AT MES 12'!Y71+'AT MES 13'!Y71+'AT MES 14'!Y71+'AT MES 15'!Y71)</f>
        <v>0</v>
      </c>
      <c r="F65" s="249">
        <f>SUM('AT MES 1'!AD71+'AT MES 2'!AD71+'AT MES 3'!AD71+'AT MES 4'!AD71+'AT MES 5'!AD71+'AT MES 6'!AD71+'AT MES 7'!AD71+'AT MES 8'!AD71+'AT MES 9'!AD71+'AT MES 10'!AD71+'AT MES 11'!AD71+'AT MES 12'!AD71+'AT MES 13'!AD71+'AT MES 14'!AD71+'AT MES 15'!AD71)</f>
        <v>0</v>
      </c>
      <c r="G65" s="171"/>
      <c r="H65" s="253"/>
      <c r="I65" s="173"/>
      <c r="J65" s="173"/>
      <c r="K65" s="173"/>
      <c r="L65" s="256"/>
    </row>
    <row r="66" spans="1:12" x14ac:dyDescent="0.35">
      <c r="A66" s="230">
        <f t="shared" si="0"/>
        <v>58</v>
      </c>
      <c r="B66" s="252"/>
      <c r="C66" s="247"/>
      <c r="D66" s="248"/>
      <c r="E66" s="249">
        <f>SUM('AT MES 1'!Y72+'AT MES 2'!Y72+'AT MES 3'!Y72+'AT MES 4'!Y72+'AT MES 5'!Y72+'AT MES 6'!Y72+'AT MES 7'!Y72+'AT MES 8'!Y72+'AT MES 9'!Y72+'AT MES 10'!Y72+'AT MES 11'!Y72++'AT MES 12'!Y72+'AT MES 13'!Y72+'AT MES 14'!Y72+'AT MES 15'!Y72)</f>
        <v>0</v>
      </c>
      <c r="F66" s="249">
        <f>SUM('AT MES 1'!AD72+'AT MES 2'!AD72+'AT MES 3'!AD72+'AT MES 4'!AD72+'AT MES 5'!AD72+'AT MES 6'!AD72+'AT MES 7'!AD72+'AT MES 8'!AD72+'AT MES 9'!AD72+'AT MES 10'!AD72+'AT MES 11'!AD72+'AT MES 12'!AD72+'AT MES 13'!AD72+'AT MES 14'!AD72+'AT MES 15'!AD72)</f>
        <v>0</v>
      </c>
      <c r="G66" s="171"/>
      <c r="H66" s="253"/>
      <c r="I66" s="173"/>
      <c r="J66" s="173"/>
      <c r="K66" s="173"/>
      <c r="L66" s="256"/>
    </row>
    <row r="67" spans="1:12" x14ac:dyDescent="0.35">
      <c r="A67" s="230">
        <f t="shared" si="0"/>
        <v>59</v>
      </c>
      <c r="B67" s="252"/>
      <c r="C67" s="247"/>
      <c r="D67" s="248"/>
      <c r="E67" s="249">
        <f>SUM('AT MES 1'!Y73+'AT MES 2'!Y73+'AT MES 3'!Y73+'AT MES 4'!Y73+'AT MES 5'!Y73+'AT MES 6'!Y73+'AT MES 7'!Y73+'AT MES 8'!Y73+'AT MES 9'!Y73+'AT MES 10'!Y73+'AT MES 11'!Y73++'AT MES 12'!Y73+'AT MES 13'!Y73+'AT MES 14'!Y73+'AT MES 15'!Y73)</f>
        <v>0</v>
      </c>
      <c r="F67" s="249">
        <f>SUM('AT MES 1'!AD73+'AT MES 2'!AD73+'AT MES 3'!AD73+'AT MES 4'!AD73+'AT MES 5'!AD73+'AT MES 6'!AD73+'AT MES 7'!AD73+'AT MES 8'!AD73+'AT MES 9'!AD73+'AT MES 10'!AD73+'AT MES 11'!AD73+'AT MES 12'!AD73+'AT MES 13'!AD73+'AT MES 14'!AD73+'AT MES 15'!AD73)</f>
        <v>0</v>
      </c>
      <c r="G67" s="171"/>
      <c r="H67" s="253"/>
      <c r="I67" s="173"/>
      <c r="J67" s="173"/>
      <c r="K67" s="173"/>
      <c r="L67" s="256"/>
    </row>
    <row r="68" spans="1:12" x14ac:dyDescent="0.35">
      <c r="A68" s="230">
        <f t="shared" si="0"/>
        <v>60</v>
      </c>
      <c r="B68" s="252"/>
      <c r="C68" s="247"/>
      <c r="D68" s="248"/>
      <c r="E68" s="249">
        <f>SUM('AT MES 1'!Y74+'AT MES 2'!Y74+'AT MES 3'!Y74+'AT MES 4'!Y74+'AT MES 5'!Y74+'AT MES 6'!Y74+'AT MES 7'!Y74+'AT MES 8'!Y74+'AT MES 9'!Y74+'AT MES 10'!Y74+'AT MES 11'!Y74++'AT MES 12'!Y74+'AT MES 13'!Y74+'AT MES 14'!Y74+'AT MES 15'!Y74)</f>
        <v>0</v>
      </c>
      <c r="F68" s="249">
        <f>SUM('AT MES 1'!AD74+'AT MES 2'!AD74+'AT MES 3'!AD74+'AT MES 4'!AD74+'AT MES 5'!AD74+'AT MES 6'!AD74+'AT MES 7'!AD74+'AT MES 8'!AD74+'AT MES 9'!AD74+'AT MES 10'!AD74+'AT MES 11'!AD74+'AT MES 12'!AD74+'AT MES 13'!AD74+'AT MES 14'!AD74+'AT MES 15'!AD74)</f>
        <v>0</v>
      </c>
      <c r="G68" s="171"/>
      <c r="H68" s="253"/>
      <c r="I68" s="173"/>
      <c r="J68" s="173"/>
      <c r="K68" s="173"/>
      <c r="L68" s="256"/>
    </row>
    <row r="69" spans="1:12" x14ac:dyDescent="0.35">
      <c r="A69" s="230">
        <f t="shared" si="0"/>
        <v>61</v>
      </c>
      <c r="B69" s="252"/>
      <c r="C69" s="247"/>
      <c r="D69" s="248"/>
      <c r="E69" s="249">
        <f>SUM('AT MES 1'!Y75+'AT MES 2'!Y75+'AT MES 3'!Y75+'AT MES 4'!Y75+'AT MES 5'!Y75+'AT MES 6'!Y75+'AT MES 7'!Y75+'AT MES 8'!Y75+'AT MES 9'!Y75+'AT MES 10'!Y75+'AT MES 11'!Y75++'AT MES 12'!Y75+'AT MES 13'!Y75+'AT MES 14'!Y75+'AT MES 15'!Y75)</f>
        <v>0</v>
      </c>
      <c r="F69" s="249">
        <f>SUM('AT MES 1'!AD75+'AT MES 2'!AD75+'AT MES 3'!AD75+'AT MES 4'!AD75+'AT MES 5'!AD75+'AT MES 6'!AD75+'AT MES 7'!AD75+'AT MES 8'!AD75+'AT MES 9'!AD75+'AT MES 10'!AD75+'AT MES 11'!AD75+'AT MES 12'!AD75+'AT MES 13'!AD75+'AT MES 14'!AD75+'AT MES 15'!AD75)</f>
        <v>0</v>
      </c>
      <c r="G69" s="171"/>
      <c r="H69" s="253"/>
      <c r="I69" s="173"/>
      <c r="J69" s="173"/>
      <c r="K69" s="173"/>
      <c r="L69" s="256"/>
    </row>
    <row r="70" spans="1:12" x14ac:dyDescent="0.35">
      <c r="A70" s="230">
        <f t="shared" si="0"/>
        <v>62</v>
      </c>
      <c r="B70" s="252"/>
      <c r="C70" s="247"/>
      <c r="D70" s="248"/>
      <c r="E70" s="249">
        <f>SUM('AT MES 1'!Y76+'AT MES 2'!Y76+'AT MES 3'!Y76+'AT MES 4'!Y76+'AT MES 5'!Y76+'AT MES 6'!Y76+'AT MES 7'!Y76+'AT MES 8'!Y76+'AT MES 9'!Y76+'AT MES 10'!Y76+'AT MES 11'!Y76++'AT MES 12'!Y76+'AT MES 13'!Y76+'AT MES 14'!Y76+'AT MES 15'!Y76)</f>
        <v>0</v>
      </c>
      <c r="F70" s="249">
        <f>SUM('AT MES 1'!AD76+'AT MES 2'!AD76+'AT MES 3'!AD76+'AT MES 4'!AD76+'AT MES 5'!AD76+'AT MES 6'!AD76+'AT MES 7'!AD76+'AT MES 8'!AD76+'AT MES 9'!AD76+'AT MES 10'!AD76+'AT MES 11'!AD76+'AT MES 12'!AD76+'AT MES 13'!AD76+'AT MES 14'!AD76+'AT MES 15'!AD76)</f>
        <v>0</v>
      </c>
      <c r="G70" s="171"/>
      <c r="H70" s="384" t="s">
        <v>243</v>
      </c>
      <c r="I70" s="384"/>
      <c r="J70" s="384"/>
      <c r="K70" s="384"/>
      <c r="L70" s="384"/>
    </row>
    <row r="71" spans="1:12" x14ac:dyDescent="0.35">
      <c r="A71" s="230">
        <f t="shared" si="0"/>
        <v>63</v>
      </c>
      <c r="B71" s="252"/>
      <c r="C71" s="247"/>
      <c r="D71" s="248"/>
      <c r="E71" s="249">
        <f>SUM('AT MES 1'!Y77+'AT MES 2'!Y77+'AT MES 3'!Y77+'AT MES 4'!Y77+'AT MES 5'!Y77+'AT MES 6'!Y77+'AT MES 7'!Y77+'AT MES 8'!Y77+'AT MES 9'!Y77+'AT MES 10'!Y77+'AT MES 11'!Y77++'AT MES 12'!Y77+'AT MES 13'!Y77+'AT MES 14'!Y77+'AT MES 15'!Y77)</f>
        <v>0</v>
      </c>
      <c r="F71" s="249">
        <f>SUM('AT MES 1'!AD77+'AT MES 2'!AD77+'AT MES 3'!AD77+'AT MES 4'!AD77+'AT MES 5'!AD77+'AT MES 6'!AD77+'AT MES 7'!AD77+'AT MES 8'!AD77+'AT MES 9'!AD77+'AT MES 10'!AD77+'AT MES 11'!AD77+'AT MES 12'!AD77+'AT MES 13'!AD77+'AT MES 14'!AD77+'AT MES 15'!AD77)</f>
        <v>0</v>
      </c>
      <c r="G71" s="171"/>
      <c r="H71" s="253"/>
      <c r="I71" s="173"/>
      <c r="J71" s="173"/>
      <c r="K71" s="173"/>
      <c r="L71" s="256"/>
    </row>
    <row r="72" spans="1:12" x14ac:dyDescent="0.35">
      <c r="A72" s="230">
        <f t="shared" si="0"/>
        <v>64</v>
      </c>
      <c r="B72" s="252"/>
      <c r="C72" s="247"/>
      <c r="D72" s="248"/>
      <c r="E72" s="249">
        <f>SUM('AT MES 1'!Y78+'AT MES 2'!Y78+'AT MES 3'!Y78+'AT MES 4'!Y78+'AT MES 5'!Y78+'AT MES 6'!Y78+'AT MES 7'!Y78+'AT MES 8'!Y78+'AT MES 9'!Y78+'AT MES 10'!Y78+'AT MES 11'!Y78++'AT MES 12'!Y78+'AT MES 13'!Y78+'AT MES 14'!Y78+'AT MES 15'!Y78)</f>
        <v>0</v>
      </c>
      <c r="F72" s="249">
        <f>SUM('AT MES 1'!AD78+'AT MES 2'!AD78+'AT MES 3'!AD78+'AT MES 4'!AD78+'AT MES 5'!AD78+'AT MES 6'!AD78+'AT MES 7'!AD78+'AT MES 8'!AD78+'AT MES 9'!AD78+'AT MES 10'!AD78+'AT MES 11'!AD78+'AT MES 12'!AD78+'AT MES 13'!AD78+'AT MES 14'!AD78+'AT MES 15'!AD78)</f>
        <v>0</v>
      </c>
      <c r="G72" s="171"/>
      <c r="H72" s="253"/>
      <c r="I72" s="173"/>
      <c r="J72" s="173"/>
      <c r="K72" s="173"/>
      <c r="L72" s="256"/>
    </row>
    <row r="73" spans="1:12" x14ac:dyDescent="0.35">
      <c r="A73" s="230">
        <f t="shared" si="0"/>
        <v>65</v>
      </c>
      <c r="B73" s="252"/>
      <c r="C73" s="247"/>
      <c r="D73" s="248"/>
      <c r="E73" s="249">
        <f>SUM('AT MES 1'!Y79+'AT MES 2'!Y79+'AT MES 3'!Y79+'AT MES 4'!Y79+'AT MES 5'!Y79+'AT MES 6'!Y79+'AT MES 7'!Y79+'AT MES 8'!Y79+'AT MES 9'!Y79+'AT MES 10'!Y79+'AT MES 11'!Y79++'AT MES 12'!Y79+'AT MES 13'!Y79+'AT MES 14'!Y79+'AT MES 15'!Y79)</f>
        <v>0</v>
      </c>
      <c r="F73" s="249">
        <f>SUM('AT MES 1'!AD79+'AT MES 2'!AD79+'AT MES 3'!AD79+'AT MES 4'!AD79+'AT MES 5'!AD79+'AT MES 6'!AD79+'AT MES 7'!AD79+'AT MES 8'!AD79+'AT MES 9'!AD79+'AT MES 10'!AD79+'AT MES 11'!AD79+'AT MES 12'!AD79+'AT MES 13'!AD79+'AT MES 14'!AD79+'AT MES 15'!AD79)</f>
        <v>0</v>
      </c>
      <c r="G73" s="171"/>
      <c r="H73" s="253"/>
      <c r="I73" s="173"/>
      <c r="J73" s="173"/>
      <c r="K73" s="173"/>
      <c r="L73" s="256"/>
    </row>
    <row r="74" spans="1:12" x14ac:dyDescent="0.35">
      <c r="A74" s="230">
        <f t="shared" si="0"/>
        <v>66</v>
      </c>
      <c r="B74" s="252"/>
      <c r="C74" s="247"/>
      <c r="D74" s="248"/>
      <c r="E74" s="249">
        <f>SUM('AT MES 1'!Y80+'AT MES 2'!Y80+'AT MES 3'!Y80+'AT MES 4'!Y80+'AT MES 5'!Y80+'AT MES 6'!Y80+'AT MES 7'!Y80+'AT MES 8'!Y80+'AT MES 9'!Y80+'AT MES 10'!Y80+'AT MES 11'!Y80++'AT MES 12'!Y80+'AT MES 13'!Y80+'AT MES 14'!Y80+'AT MES 15'!Y80)</f>
        <v>0</v>
      </c>
      <c r="F74" s="249">
        <f>SUM('AT MES 1'!AD80+'AT MES 2'!AD80+'AT MES 3'!AD80+'AT MES 4'!AD80+'AT MES 5'!AD80+'AT MES 6'!AD80+'AT MES 7'!AD80+'AT MES 8'!AD80+'AT MES 9'!AD80+'AT MES 10'!AD80+'AT MES 11'!AD80+'AT MES 12'!AD80+'AT MES 13'!AD80+'AT MES 14'!AD80+'AT MES 15'!AD80)</f>
        <v>0</v>
      </c>
      <c r="G74" s="171"/>
      <c r="H74" s="253"/>
      <c r="I74" s="173"/>
      <c r="J74" s="173"/>
      <c r="K74" s="173"/>
      <c r="L74" s="256"/>
    </row>
    <row r="75" spans="1:12" x14ac:dyDescent="0.35">
      <c r="A75" s="230">
        <f t="shared" si="0"/>
        <v>67</v>
      </c>
      <c r="B75" s="252"/>
      <c r="C75" s="247"/>
      <c r="D75" s="248"/>
      <c r="E75" s="249">
        <f>SUM('AT MES 1'!Y81+'AT MES 2'!Y81+'AT MES 3'!Y81+'AT MES 4'!Y81+'AT MES 5'!Y81+'AT MES 6'!Y81+'AT MES 7'!Y81+'AT MES 8'!Y81+'AT MES 9'!Y81+'AT MES 10'!Y81+'AT MES 11'!Y81++'AT MES 12'!Y81+'AT MES 13'!Y81+'AT MES 14'!Y81+'AT MES 15'!Y81)</f>
        <v>0</v>
      </c>
      <c r="F75" s="249">
        <f>SUM('AT MES 1'!AD81+'AT MES 2'!AD81+'AT MES 3'!AD81+'AT MES 4'!AD81+'AT MES 5'!AD81+'AT MES 6'!AD81+'AT MES 7'!AD81+'AT MES 8'!AD81+'AT MES 9'!AD81+'AT MES 10'!AD81+'AT MES 11'!AD81+'AT MES 12'!AD81+'AT MES 13'!AD81+'AT MES 14'!AD81+'AT MES 15'!AD81)</f>
        <v>0</v>
      </c>
      <c r="G75" s="171"/>
      <c r="H75" s="253"/>
      <c r="I75" s="173"/>
      <c r="J75" s="173"/>
      <c r="K75" s="173"/>
      <c r="L75" s="256"/>
    </row>
    <row r="76" spans="1:12" x14ac:dyDescent="0.35">
      <c r="A76" s="230">
        <f t="shared" si="0"/>
        <v>68</v>
      </c>
      <c r="B76" s="252"/>
      <c r="C76" s="247"/>
      <c r="D76" s="248"/>
      <c r="E76" s="249">
        <f>SUM('AT MES 1'!Y82+'AT MES 2'!Y82+'AT MES 3'!Y82+'AT MES 4'!Y82+'AT MES 5'!Y82+'AT MES 6'!Y82+'AT MES 7'!Y82+'AT MES 8'!Y82+'AT MES 9'!Y82+'AT MES 10'!Y82+'AT MES 11'!Y82++'AT MES 12'!Y82+'AT MES 13'!Y82+'AT MES 14'!Y82+'AT MES 15'!Y82)</f>
        <v>0</v>
      </c>
      <c r="F76" s="249">
        <f>SUM('AT MES 1'!AD82+'AT MES 2'!AD82+'AT MES 3'!AD82+'AT MES 4'!AD82+'AT MES 5'!AD82+'AT MES 6'!AD82+'AT MES 7'!AD82+'AT MES 8'!AD82+'AT MES 9'!AD82+'AT MES 10'!AD82+'AT MES 11'!AD82+'AT MES 12'!AD82+'AT MES 13'!AD82+'AT MES 14'!AD82+'AT MES 15'!AD82)</f>
        <v>0</v>
      </c>
      <c r="G76" s="171"/>
      <c r="H76" s="253"/>
      <c r="I76" s="173"/>
      <c r="J76" s="173"/>
      <c r="K76" s="173"/>
      <c r="L76" s="256"/>
    </row>
    <row r="77" spans="1:12" x14ac:dyDescent="0.35">
      <c r="A77" s="230">
        <f t="shared" si="0"/>
        <v>69</v>
      </c>
      <c r="B77" s="252"/>
      <c r="C77" s="247"/>
      <c r="D77" s="248"/>
      <c r="E77" s="249">
        <f>SUM('AT MES 1'!Y83+'AT MES 2'!Y83+'AT MES 3'!Y83+'AT MES 4'!Y83+'AT MES 5'!Y83+'AT MES 6'!Y83+'AT MES 7'!Y83+'AT MES 8'!Y83+'AT MES 9'!Y83+'AT MES 10'!Y83+'AT MES 11'!Y83++'AT MES 12'!Y83+'AT MES 13'!Y83+'AT MES 14'!Y83+'AT MES 15'!Y83)</f>
        <v>0</v>
      </c>
      <c r="F77" s="249">
        <f>SUM('AT MES 1'!AD83+'AT MES 2'!AD83+'AT MES 3'!AD83+'AT MES 4'!AD83+'AT MES 5'!AD83+'AT MES 6'!AD83+'AT MES 7'!AD83+'AT MES 8'!AD83+'AT MES 9'!AD83+'AT MES 10'!AD83+'AT MES 11'!AD83+'AT MES 12'!AD83+'AT MES 13'!AD83+'AT MES 14'!AD83+'AT MES 15'!AD83)</f>
        <v>0</v>
      </c>
      <c r="G77" s="171"/>
      <c r="H77" s="253"/>
      <c r="I77" s="173"/>
      <c r="J77" s="173"/>
      <c r="K77" s="173"/>
      <c r="L77" s="256"/>
    </row>
    <row r="78" spans="1:12" x14ac:dyDescent="0.35">
      <c r="A78" s="230"/>
      <c r="B78" s="253"/>
      <c r="C78" s="173"/>
      <c r="D78" s="278"/>
      <c r="E78" s="254">
        <f>SUM(E9:E77)</f>
        <v>0</v>
      </c>
      <c r="F78" s="279">
        <f>SUM(F9:F77)</f>
        <v>0</v>
      </c>
      <c r="G78" s="171"/>
      <c r="H78" s="253"/>
      <c r="I78" s="173"/>
      <c r="J78" s="173"/>
      <c r="K78" s="173"/>
      <c r="L78" s="256"/>
    </row>
    <row r="79" spans="1:12" x14ac:dyDescent="0.35">
      <c r="A79" s="230"/>
      <c r="B79" s="253"/>
      <c r="C79" s="173"/>
      <c r="D79" s="173"/>
      <c r="E79" s="173"/>
      <c r="F79" s="256"/>
      <c r="G79" s="171"/>
      <c r="H79" s="253"/>
      <c r="I79" s="173"/>
      <c r="J79" s="173"/>
      <c r="K79" s="173"/>
      <c r="L79" s="256"/>
    </row>
    <row r="80" spans="1:12" ht="15" thickBot="1" x14ac:dyDescent="0.4">
      <c r="A80" s="230"/>
      <c r="B80" s="280"/>
      <c r="C80" s="281"/>
      <c r="D80" s="281"/>
      <c r="E80" s="282" t="s">
        <v>56</v>
      </c>
      <c r="F80" s="283"/>
      <c r="G80" s="171"/>
      <c r="H80" s="280"/>
      <c r="I80" s="281"/>
      <c r="J80" s="281"/>
      <c r="K80" s="282" t="s">
        <v>57</v>
      </c>
      <c r="L80" s="284"/>
    </row>
  </sheetData>
  <sheetProtection algorithmName="SHA-512" hashValue="JJri6+BsbcS07NGWrQiZDw5u2jIdRGgiL1h9axXouLhVO7cvwZTnjblBe7D1p5Ph42MkMc5P2OlG0E5lBqSBFw==" saltValue="x02sxX7kOIcL0whjMIXFYw==" spinCount="100000" sheet="1" objects="1" scenarios="1"/>
  <mergeCells count="33">
    <mergeCell ref="B1:F1"/>
    <mergeCell ref="H1:L1"/>
    <mergeCell ref="J44:L44"/>
    <mergeCell ref="H45:I45"/>
    <mergeCell ref="J45:L45"/>
    <mergeCell ref="H44:I44"/>
    <mergeCell ref="H40:I40"/>
    <mergeCell ref="K40:L40"/>
    <mergeCell ref="H41:I41"/>
    <mergeCell ref="H42:I42"/>
    <mergeCell ref="K4:L4"/>
    <mergeCell ref="K5:L5"/>
    <mergeCell ref="B6:E6"/>
    <mergeCell ref="H6:L6"/>
    <mergeCell ref="B2:C2"/>
    <mergeCell ref="H2:I2"/>
    <mergeCell ref="H70:L70"/>
    <mergeCell ref="H54:K55"/>
    <mergeCell ref="H56:K57"/>
    <mergeCell ref="H58:L58"/>
    <mergeCell ref="H59:K59"/>
    <mergeCell ref="J51:L51"/>
    <mergeCell ref="H52:I52"/>
    <mergeCell ref="H53:I53"/>
    <mergeCell ref="H48:I48"/>
    <mergeCell ref="H49:I49"/>
    <mergeCell ref="H50:I50"/>
    <mergeCell ref="H51:I51"/>
    <mergeCell ref="K2:L2"/>
    <mergeCell ref="B3:C3"/>
    <mergeCell ref="D3:F3"/>
    <mergeCell ref="H3:I3"/>
    <mergeCell ref="J3:L3"/>
  </mergeCells>
  <phoneticPr fontId="30" type="noConversion"/>
  <conditionalFormatting sqref="J52:L52">
    <cfRule type="cellIs" dxfId="31" priority="1" stopIfTrue="1" operator="lessThan">
      <formula>0</formula>
    </cfRule>
  </conditionalFormatting>
  <pageMargins left="0.7" right="0.7" top="0.75" bottom="0.75" header="0.51180555555555551" footer="0.51180555555555551"/>
  <pageSetup paperSize="9" firstPageNumber="0" orientation="portrait" horizontalDpi="300" verticalDpi="300" r:id="rId1"/>
  <headerFooter alignWithMargins="0"/>
  <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26"/>
  </sheetPr>
  <dimension ref="A1:AG37"/>
  <sheetViews>
    <sheetView topLeftCell="A5" zoomScale="85" zoomScaleNormal="85" workbookViewId="0">
      <selection activeCell="A9" sqref="A9"/>
    </sheetView>
  </sheetViews>
  <sheetFormatPr baseColWidth="10" defaultColWidth="11.453125" defaultRowHeight="12" x14ac:dyDescent="0.3"/>
  <cols>
    <col min="1" max="1" width="11.453125" style="171"/>
    <col min="2" max="2" width="67" style="171" customWidth="1"/>
    <col min="3" max="3" width="44.1796875" style="171" customWidth="1"/>
    <col min="4" max="5" width="7.81640625" style="171" customWidth="1"/>
    <col min="6" max="6" width="6.81640625" style="171" customWidth="1"/>
    <col min="7" max="7" width="14.26953125" style="171" customWidth="1"/>
    <col min="8" max="8" width="9.7265625" style="171" customWidth="1"/>
    <col min="9" max="9" width="17.81640625" style="171" customWidth="1"/>
    <col min="10" max="10" width="12.81640625" style="171" customWidth="1"/>
    <col min="11" max="11" width="12.1796875" style="171" customWidth="1"/>
    <col min="12" max="14" width="11.453125" style="171"/>
    <col min="15" max="15" width="15.81640625" style="171" customWidth="1"/>
    <col min="16" max="16" width="8.1796875" style="171" customWidth="1"/>
    <col min="17" max="17" width="10.26953125" style="171" customWidth="1"/>
    <col min="18" max="18" width="11.453125" style="171"/>
    <col min="19" max="19" width="16" style="171" customWidth="1"/>
    <col min="20" max="20" width="12.54296875" style="171" customWidth="1"/>
    <col min="21" max="21" width="11.81640625" style="171" customWidth="1"/>
    <col min="22" max="22" width="11.7265625" style="171" customWidth="1"/>
    <col min="23" max="23" width="10.81640625" style="171" customWidth="1"/>
    <col min="24" max="24" width="17.26953125" style="171" customWidth="1"/>
    <col min="25" max="25" width="15.7265625" style="171" customWidth="1"/>
    <col min="26" max="26" width="11.453125" style="171"/>
    <col min="27" max="27" width="111.7265625" style="181" customWidth="1"/>
    <col min="28" max="28" width="15.81640625" style="171" customWidth="1"/>
    <col min="29" max="16384" width="11.453125" style="171"/>
  </cols>
  <sheetData>
    <row r="1" spans="1:33" ht="15" customHeight="1" x14ac:dyDescent="0.3">
      <c r="A1" s="195"/>
      <c r="B1" s="195"/>
      <c r="C1" s="433" t="s">
        <v>8</v>
      </c>
      <c r="D1" s="433"/>
      <c r="E1" s="433"/>
      <c r="F1" s="433"/>
      <c r="G1" s="433"/>
      <c r="H1" s="433"/>
      <c r="I1" s="433"/>
      <c r="J1" s="438" t="str">
        <f>RESUMEN!D2</f>
        <v/>
      </c>
      <c r="K1" s="438"/>
      <c r="L1" s="58"/>
      <c r="M1" s="58"/>
      <c r="N1" s="58"/>
      <c r="O1" s="58"/>
      <c r="P1" s="306"/>
      <c r="Q1" s="306"/>
      <c r="R1" s="307"/>
      <c r="S1" s="307"/>
      <c r="T1" s="307"/>
      <c r="U1" s="307"/>
      <c r="V1" s="307"/>
      <c r="W1" s="307"/>
      <c r="X1" s="307"/>
      <c r="Y1" s="306"/>
      <c r="Z1" s="306"/>
      <c r="AA1" s="308"/>
      <c r="AB1" s="306"/>
    </row>
    <row r="2" spans="1:33" x14ac:dyDescent="0.3">
      <c r="A2" s="195"/>
      <c r="B2" s="195"/>
      <c r="C2" s="229"/>
      <c r="D2" s="229"/>
      <c r="E2" s="229"/>
      <c r="F2" s="229"/>
      <c r="G2" s="229"/>
      <c r="H2" s="229"/>
      <c r="I2" s="229"/>
      <c r="J2" s="196"/>
      <c r="K2" s="58"/>
      <c r="L2" s="58"/>
      <c r="M2" s="58"/>
      <c r="N2" s="58"/>
      <c r="O2" s="58"/>
      <c r="P2" s="306"/>
      <c r="Q2" s="306"/>
      <c r="R2" s="307"/>
      <c r="S2" s="307"/>
      <c r="T2" s="307"/>
      <c r="U2" s="307"/>
      <c r="V2" s="307"/>
      <c r="W2" s="307"/>
      <c r="X2" s="307"/>
      <c r="Y2" s="306"/>
      <c r="Z2" s="306"/>
      <c r="AA2" s="308"/>
      <c r="AB2" s="306"/>
    </row>
    <row r="3" spans="1:33" ht="15" customHeight="1" x14ac:dyDescent="0.3">
      <c r="A3" s="309"/>
      <c r="B3" s="434" t="s">
        <v>60</v>
      </c>
      <c r="C3" s="434"/>
      <c r="D3" s="434"/>
      <c r="E3" s="434"/>
      <c r="F3" s="434"/>
      <c r="G3" s="434"/>
      <c r="H3" s="197" t="str">
        <f>RESUMEN!D4</f>
        <v/>
      </c>
      <c r="I3" s="58"/>
      <c r="J3" s="58"/>
      <c r="K3" s="58"/>
      <c r="L3" s="58"/>
      <c r="M3" s="58"/>
      <c r="N3" s="58"/>
      <c r="O3" s="58"/>
      <c r="P3" s="306"/>
      <c r="Q3" s="306"/>
      <c r="R3" s="58"/>
      <c r="S3" s="306"/>
      <c r="T3" s="307"/>
      <c r="U3" s="307"/>
      <c r="V3" s="307"/>
      <c r="W3" s="307"/>
      <c r="X3" s="307"/>
      <c r="Y3" s="307"/>
      <c r="Z3" s="307"/>
      <c r="AA3" s="308"/>
      <c r="AB3" s="307"/>
    </row>
    <row r="4" spans="1:33" ht="22.5" customHeight="1" x14ac:dyDescent="0.3">
      <c r="A4" s="195"/>
      <c r="B4" s="434" t="s">
        <v>61</v>
      </c>
      <c r="C4" s="434"/>
      <c r="D4" s="434"/>
      <c r="E4" s="434"/>
      <c r="F4" s="434"/>
      <c r="G4" s="434"/>
      <c r="H4" s="197" t="str">
        <f>RESUMEN!D5</f>
        <v/>
      </c>
      <c r="I4" s="58"/>
      <c r="J4" s="58"/>
      <c r="K4" s="58"/>
      <c r="L4" s="58"/>
      <c r="M4" s="58"/>
      <c r="N4" s="58"/>
      <c r="O4" s="58"/>
      <c r="P4" s="306"/>
      <c r="Q4" s="306"/>
      <c r="R4" s="58"/>
      <c r="S4" s="306"/>
      <c r="T4" s="307"/>
      <c r="U4" s="307"/>
      <c r="V4" s="307"/>
      <c r="W4" s="307"/>
      <c r="X4" s="307"/>
      <c r="Y4" s="307"/>
      <c r="Z4" s="307"/>
      <c r="AA4" s="308"/>
      <c r="AB4" s="307"/>
    </row>
    <row r="5" spans="1:33" ht="67.5" customHeight="1" x14ac:dyDescent="0.3">
      <c r="A5" s="436" t="s">
        <v>41</v>
      </c>
      <c r="B5" s="435" t="s">
        <v>98</v>
      </c>
      <c r="C5" s="435" t="s">
        <v>99</v>
      </c>
      <c r="D5" s="435" t="s">
        <v>65</v>
      </c>
      <c r="E5" s="435"/>
      <c r="F5" s="437" t="s">
        <v>13</v>
      </c>
      <c r="G5" s="435" t="s">
        <v>100</v>
      </c>
      <c r="H5" s="435" t="s">
        <v>117</v>
      </c>
      <c r="I5" s="435" t="s">
        <v>102</v>
      </c>
      <c r="J5" s="435" t="s">
        <v>103</v>
      </c>
      <c r="K5" s="435" t="s">
        <v>104</v>
      </c>
      <c r="L5" s="435" t="s">
        <v>105</v>
      </c>
      <c r="M5" s="435" t="s">
        <v>106</v>
      </c>
      <c r="N5" s="435" t="s">
        <v>107</v>
      </c>
      <c r="O5" s="435" t="s">
        <v>108</v>
      </c>
      <c r="P5" s="435" t="s">
        <v>109</v>
      </c>
      <c r="Q5" s="435" t="s">
        <v>110</v>
      </c>
      <c r="R5" s="435" t="s">
        <v>84</v>
      </c>
      <c r="S5" s="435" t="s">
        <v>85</v>
      </c>
      <c r="T5" s="435" t="s">
        <v>111</v>
      </c>
      <c r="U5" s="435" t="s">
        <v>112</v>
      </c>
      <c r="V5" s="435" t="s">
        <v>113</v>
      </c>
      <c r="W5" s="435" t="s">
        <v>114</v>
      </c>
      <c r="X5" s="435" t="s">
        <v>91</v>
      </c>
      <c r="Y5" s="435" t="s">
        <v>92</v>
      </c>
      <c r="Z5" s="435" t="s">
        <v>93</v>
      </c>
      <c r="AA5" s="435" t="s">
        <v>94</v>
      </c>
      <c r="AB5" s="435" t="s">
        <v>45</v>
      </c>
    </row>
    <row r="6" spans="1:33" x14ac:dyDescent="0.3">
      <c r="A6" s="436"/>
      <c r="B6" s="435"/>
      <c r="C6" s="435"/>
      <c r="D6" s="310" t="s">
        <v>115</v>
      </c>
      <c r="E6" s="310" t="s">
        <v>116</v>
      </c>
      <c r="F6" s="437"/>
      <c r="G6" s="435"/>
      <c r="H6" s="435"/>
      <c r="I6" s="435"/>
      <c r="J6" s="435"/>
      <c r="K6" s="435"/>
      <c r="L6" s="435"/>
      <c r="M6" s="435"/>
      <c r="N6" s="435"/>
      <c r="O6" s="435"/>
      <c r="P6" s="435"/>
      <c r="Q6" s="435"/>
      <c r="R6" s="435"/>
      <c r="S6" s="435"/>
      <c r="T6" s="435"/>
      <c r="U6" s="435"/>
      <c r="V6" s="435"/>
      <c r="W6" s="435"/>
      <c r="X6" s="435"/>
      <c r="Y6" s="435"/>
      <c r="Z6" s="435"/>
      <c r="AA6" s="435"/>
      <c r="AB6" s="435"/>
      <c r="AG6" s="172" t="s">
        <v>95</v>
      </c>
    </row>
    <row r="7" spans="1:33" ht="20.149999999999999" customHeight="1" x14ac:dyDescent="0.3">
      <c r="A7" s="285" t="str">
        <f>IF(RESUMEN!H9="","",RESUMEN!H9)</f>
        <v/>
      </c>
      <c r="B7" s="286" t="str">
        <f>IF(RESUMEN!I9="","",RESUMEN!I9)</f>
        <v/>
      </c>
      <c r="C7" s="287" t="str">
        <f>IF(RESUMEN!J9="","",RESUMEN!J9)</f>
        <v/>
      </c>
      <c r="D7" s="288"/>
      <c r="E7" s="288"/>
      <c r="F7" s="289"/>
      <c r="G7" s="290">
        <v>0</v>
      </c>
      <c r="H7" s="290">
        <v>0</v>
      </c>
      <c r="I7" s="290">
        <v>0</v>
      </c>
      <c r="J7" s="291">
        <v>0</v>
      </c>
      <c r="K7" s="292">
        <v>0</v>
      </c>
      <c r="L7" s="292">
        <v>0</v>
      </c>
      <c r="M7" s="290">
        <v>0</v>
      </c>
      <c r="N7" s="168">
        <f>SUM(M7*K7)</f>
        <v>0</v>
      </c>
      <c r="O7" s="290">
        <v>0</v>
      </c>
      <c r="P7" s="168">
        <f>SUM(O7*L7)</f>
        <v>0</v>
      </c>
      <c r="Q7" s="168">
        <f>SUM(N7+P7)</f>
        <v>0</v>
      </c>
      <c r="R7" s="290">
        <v>0</v>
      </c>
      <c r="S7" s="290">
        <v>0</v>
      </c>
      <c r="T7" s="168">
        <f>SUM(G7+Q7-R7-S7)</f>
        <v>0</v>
      </c>
      <c r="U7" s="168">
        <f t="shared" ref="U7:U16" si="0">SUM(G7-I7+Q7-R7-S7)</f>
        <v>0</v>
      </c>
      <c r="V7" s="293">
        <v>1</v>
      </c>
      <c r="W7" s="168">
        <f>SUM(U7*V7)</f>
        <v>0</v>
      </c>
      <c r="X7" s="290">
        <v>0</v>
      </c>
      <c r="Y7" s="169"/>
      <c r="Z7" s="294"/>
      <c r="AA7" s="295"/>
      <c r="AB7" s="170">
        <f>SUM(T7-U7)*V7</f>
        <v>0</v>
      </c>
      <c r="AG7" s="172" t="s">
        <v>96</v>
      </c>
    </row>
    <row r="8" spans="1:33" ht="20.149999999999999" customHeight="1" x14ac:dyDescent="0.3">
      <c r="A8" s="285" t="str">
        <f>IF(RESUMEN!H10="","",RESUMEN!H10)</f>
        <v/>
      </c>
      <c r="B8" s="296" t="str">
        <f>IF(RESUMEN!I10="","",RESUMEN!I10)</f>
        <v/>
      </c>
      <c r="C8" s="285" t="str">
        <f>IF(RESUMEN!J10="","",RESUMEN!J10)</f>
        <v/>
      </c>
      <c r="D8" s="288"/>
      <c r="E8" s="288"/>
      <c r="F8" s="289"/>
      <c r="G8" s="290">
        <v>0</v>
      </c>
      <c r="H8" s="290">
        <v>0</v>
      </c>
      <c r="I8" s="290">
        <v>0</v>
      </c>
      <c r="J8" s="291">
        <v>0</v>
      </c>
      <c r="K8" s="292">
        <v>0</v>
      </c>
      <c r="L8" s="292">
        <v>0</v>
      </c>
      <c r="M8" s="290">
        <v>0</v>
      </c>
      <c r="N8" s="168">
        <f t="shared" ref="N8:N16" si="1">SUM(M8*K8)</f>
        <v>0</v>
      </c>
      <c r="O8" s="290">
        <v>0</v>
      </c>
      <c r="P8" s="168">
        <f t="shared" ref="P8:P16" si="2">SUM(O8*L8)</f>
        <v>0</v>
      </c>
      <c r="Q8" s="168">
        <f t="shared" ref="Q8:Q16" si="3">SUM(N8+P8)</f>
        <v>0</v>
      </c>
      <c r="R8" s="290">
        <v>0</v>
      </c>
      <c r="S8" s="290">
        <v>0</v>
      </c>
      <c r="T8" s="168">
        <f t="shared" ref="T8:T16" si="4">SUM(G8+Q8-R8-S8)</f>
        <v>0</v>
      </c>
      <c r="U8" s="168">
        <f t="shared" si="0"/>
        <v>0</v>
      </c>
      <c r="V8" s="293">
        <v>1</v>
      </c>
      <c r="W8" s="168">
        <f t="shared" ref="W8:W16" si="5">SUM(U8*V8)</f>
        <v>0</v>
      </c>
      <c r="X8" s="290">
        <v>0</v>
      </c>
      <c r="Y8" s="169"/>
      <c r="Z8" s="294"/>
      <c r="AA8" s="295"/>
      <c r="AB8" s="170">
        <f t="shared" ref="AB8:AB16" si="6">SUM(T8-U8)*V8</f>
        <v>0</v>
      </c>
      <c r="AG8" s="172" t="s">
        <v>97</v>
      </c>
    </row>
    <row r="9" spans="1:33" ht="20.149999999999999" customHeight="1" x14ac:dyDescent="0.3">
      <c r="A9" s="285"/>
      <c r="B9" s="296" t="str">
        <f>IF(RESUMEN!I11="","",RESUMEN!I11)</f>
        <v/>
      </c>
      <c r="C9" s="285" t="str">
        <f>IF(RESUMEN!J11="","",RESUMEN!J11)</f>
        <v/>
      </c>
      <c r="D9" s="288"/>
      <c r="E9" s="288"/>
      <c r="F9" s="289"/>
      <c r="G9" s="290">
        <v>0</v>
      </c>
      <c r="H9" s="290">
        <v>0</v>
      </c>
      <c r="I9" s="290">
        <v>0</v>
      </c>
      <c r="J9" s="291">
        <v>0</v>
      </c>
      <c r="K9" s="292">
        <v>0</v>
      </c>
      <c r="L9" s="292">
        <v>0</v>
      </c>
      <c r="M9" s="290">
        <v>0</v>
      </c>
      <c r="N9" s="168">
        <f t="shared" si="1"/>
        <v>0</v>
      </c>
      <c r="O9" s="290">
        <v>0</v>
      </c>
      <c r="P9" s="168">
        <f t="shared" si="2"/>
        <v>0</v>
      </c>
      <c r="Q9" s="168">
        <f t="shared" si="3"/>
        <v>0</v>
      </c>
      <c r="R9" s="290">
        <v>0</v>
      </c>
      <c r="S9" s="290">
        <v>0</v>
      </c>
      <c r="T9" s="168">
        <f t="shared" si="4"/>
        <v>0</v>
      </c>
      <c r="U9" s="168">
        <f t="shared" si="0"/>
        <v>0</v>
      </c>
      <c r="V9" s="293">
        <v>0</v>
      </c>
      <c r="W9" s="168">
        <f t="shared" si="5"/>
        <v>0</v>
      </c>
      <c r="X9" s="290">
        <v>0</v>
      </c>
      <c r="Y9" s="169"/>
      <c r="Z9" s="294"/>
      <c r="AA9" s="295"/>
      <c r="AB9" s="170">
        <f t="shared" si="6"/>
        <v>0</v>
      </c>
    </row>
    <row r="10" spans="1:33" ht="20.149999999999999" customHeight="1" x14ac:dyDescent="0.3">
      <c r="A10" s="285" t="str">
        <f>IF(RESUMEN!H12="","",RESUMEN!H12)</f>
        <v/>
      </c>
      <c r="B10" s="296" t="str">
        <f>IF(RESUMEN!I12="","",RESUMEN!I12)</f>
        <v/>
      </c>
      <c r="C10" s="297" t="str">
        <f>IF(RESUMEN!J12="","",RESUMEN!J12)</f>
        <v/>
      </c>
      <c r="D10" s="288"/>
      <c r="E10" s="288"/>
      <c r="F10" s="289"/>
      <c r="G10" s="290">
        <v>0</v>
      </c>
      <c r="H10" s="290">
        <v>0</v>
      </c>
      <c r="I10" s="290">
        <v>0</v>
      </c>
      <c r="J10" s="291">
        <v>0</v>
      </c>
      <c r="K10" s="292">
        <v>0</v>
      </c>
      <c r="L10" s="292">
        <v>0</v>
      </c>
      <c r="M10" s="290">
        <v>0</v>
      </c>
      <c r="N10" s="168">
        <f t="shared" si="1"/>
        <v>0</v>
      </c>
      <c r="O10" s="290">
        <v>0</v>
      </c>
      <c r="P10" s="168">
        <f t="shared" si="2"/>
        <v>0</v>
      </c>
      <c r="Q10" s="168">
        <f t="shared" si="3"/>
        <v>0</v>
      </c>
      <c r="R10" s="290">
        <v>0</v>
      </c>
      <c r="S10" s="290">
        <v>0</v>
      </c>
      <c r="T10" s="168">
        <f t="shared" si="4"/>
        <v>0</v>
      </c>
      <c r="U10" s="168">
        <f t="shared" si="0"/>
        <v>0</v>
      </c>
      <c r="V10" s="293">
        <v>0</v>
      </c>
      <c r="W10" s="168">
        <f t="shared" si="5"/>
        <v>0</v>
      </c>
      <c r="X10" s="290">
        <v>0</v>
      </c>
      <c r="Y10" s="169"/>
      <c r="Z10" s="294"/>
      <c r="AA10" s="295"/>
      <c r="AB10" s="170">
        <f t="shared" si="6"/>
        <v>0</v>
      </c>
    </row>
    <row r="11" spans="1:33" ht="20.149999999999999" customHeight="1" x14ac:dyDescent="0.3">
      <c r="A11" s="285" t="str">
        <f>IF(RESUMEN!H13="","",RESUMEN!H13)</f>
        <v/>
      </c>
      <c r="B11" s="296" t="str">
        <f>IF(RESUMEN!I13="","",RESUMEN!I13)</f>
        <v/>
      </c>
      <c r="C11" s="285" t="str">
        <f>IF(RESUMEN!J13="","",RESUMEN!J13)</f>
        <v/>
      </c>
      <c r="D11" s="288"/>
      <c r="E11" s="288"/>
      <c r="F11" s="289"/>
      <c r="G11" s="290">
        <v>0</v>
      </c>
      <c r="H11" s="290">
        <v>0</v>
      </c>
      <c r="I11" s="290">
        <v>0</v>
      </c>
      <c r="J11" s="291">
        <v>0</v>
      </c>
      <c r="K11" s="292">
        <v>0</v>
      </c>
      <c r="L11" s="292">
        <v>0</v>
      </c>
      <c r="M11" s="290">
        <v>0</v>
      </c>
      <c r="N11" s="168">
        <f t="shared" si="1"/>
        <v>0</v>
      </c>
      <c r="O11" s="290">
        <v>0</v>
      </c>
      <c r="P11" s="168">
        <f t="shared" si="2"/>
        <v>0</v>
      </c>
      <c r="Q11" s="168">
        <f t="shared" si="3"/>
        <v>0</v>
      </c>
      <c r="R11" s="290">
        <v>0</v>
      </c>
      <c r="S11" s="290">
        <v>0</v>
      </c>
      <c r="T11" s="168">
        <f t="shared" si="4"/>
        <v>0</v>
      </c>
      <c r="U11" s="168">
        <f t="shared" si="0"/>
        <v>0</v>
      </c>
      <c r="V11" s="293">
        <v>0</v>
      </c>
      <c r="W11" s="168">
        <f t="shared" si="5"/>
        <v>0</v>
      </c>
      <c r="X11" s="290">
        <v>0</v>
      </c>
      <c r="Y11" s="169"/>
      <c r="Z11" s="298"/>
      <c r="AA11" s="295"/>
      <c r="AB11" s="170">
        <f t="shared" si="6"/>
        <v>0</v>
      </c>
    </row>
    <row r="12" spans="1:33" ht="20.149999999999999" customHeight="1" x14ac:dyDescent="0.3">
      <c r="A12" s="285" t="str">
        <f>IF(RESUMEN!H14="","",RESUMEN!H14)</f>
        <v/>
      </c>
      <c r="B12" s="296" t="str">
        <f>IF(RESUMEN!I14="","",RESUMEN!I14)</f>
        <v/>
      </c>
      <c r="C12" s="285" t="str">
        <f>IF(RESUMEN!J14="","",RESUMEN!J14)</f>
        <v/>
      </c>
      <c r="D12" s="288"/>
      <c r="E12" s="288"/>
      <c r="F12" s="289"/>
      <c r="G12" s="290">
        <v>0</v>
      </c>
      <c r="H12" s="290">
        <v>0</v>
      </c>
      <c r="I12" s="290">
        <v>0</v>
      </c>
      <c r="J12" s="291">
        <v>0</v>
      </c>
      <c r="K12" s="292">
        <v>0</v>
      </c>
      <c r="L12" s="292">
        <v>0</v>
      </c>
      <c r="M12" s="290">
        <v>0</v>
      </c>
      <c r="N12" s="168">
        <f t="shared" si="1"/>
        <v>0</v>
      </c>
      <c r="O12" s="290">
        <v>0</v>
      </c>
      <c r="P12" s="168">
        <f t="shared" si="2"/>
        <v>0</v>
      </c>
      <c r="Q12" s="168">
        <f t="shared" si="3"/>
        <v>0</v>
      </c>
      <c r="R12" s="290">
        <v>0</v>
      </c>
      <c r="S12" s="290">
        <v>0</v>
      </c>
      <c r="T12" s="168">
        <f t="shared" si="4"/>
        <v>0</v>
      </c>
      <c r="U12" s="168">
        <f t="shared" si="0"/>
        <v>0</v>
      </c>
      <c r="V12" s="293">
        <v>0</v>
      </c>
      <c r="W12" s="168">
        <f t="shared" si="5"/>
        <v>0</v>
      </c>
      <c r="X12" s="290">
        <v>0</v>
      </c>
      <c r="Y12" s="169"/>
      <c r="Z12" s="294"/>
      <c r="AA12" s="295"/>
      <c r="AB12" s="170">
        <f t="shared" si="6"/>
        <v>0</v>
      </c>
    </row>
    <row r="13" spans="1:33" ht="20.149999999999999" customHeight="1" x14ac:dyDescent="0.3">
      <c r="A13" s="285" t="str">
        <f>IF(RESUMEN!H15="","",RESUMEN!H15)</f>
        <v/>
      </c>
      <c r="B13" s="296" t="str">
        <f>IF(RESUMEN!I15="","",RESUMEN!I15)</f>
        <v/>
      </c>
      <c r="C13" s="285" t="str">
        <f>IF(RESUMEN!J15="","",RESUMEN!J15)</f>
        <v/>
      </c>
      <c r="D13" s="288"/>
      <c r="E13" s="288"/>
      <c r="F13" s="289"/>
      <c r="G13" s="290">
        <v>0</v>
      </c>
      <c r="H13" s="290">
        <v>0</v>
      </c>
      <c r="I13" s="290">
        <v>0</v>
      </c>
      <c r="J13" s="291">
        <v>0</v>
      </c>
      <c r="K13" s="292">
        <v>0</v>
      </c>
      <c r="L13" s="292">
        <v>0</v>
      </c>
      <c r="M13" s="290">
        <v>0</v>
      </c>
      <c r="N13" s="168">
        <f t="shared" si="1"/>
        <v>0</v>
      </c>
      <c r="O13" s="290">
        <v>0</v>
      </c>
      <c r="P13" s="168">
        <f t="shared" si="2"/>
        <v>0</v>
      </c>
      <c r="Q13" s="168">
        <f t="shared" si="3"/>
        <v>0</v>
      </c>
      <c r="R13" s="290">
        <v>0</v>
      </c>
      <c r="S13" s="290">
        <v>0</v>
      </c>
      <c r="T13" s="168">
        <f t="shared" si="4"/>
        <v>0</v>
      </c>
      <c r="U13" s="168">
        <f t="shared" si="0"/>
        <v>0</v>
      </c>
      <c r="V13" s="293">
        <v>0</v>
      </c>
      <c r="W13" s="168">
        <f t="shared" si="5"/>
        <v>0</v>
      </c>
      <c r="X13" s="290">
        <v>0</v>
      </c>
      <c r="Y13" s="169"/>
      <c r="Z13" s="294"/>
      <c r="AA13" s="295"/>
      <c r="AB13" s="170">
        <f t="shared" si="6"/>
        <v>0</v>
      </c>
    </row>
    <row r="14" spans="1:33" ht="20.149999999999999" customHeight="1" x14ac:dyDescent="0.3">
      <c r="A14" s="285" t="str">
        <f>IF(RESUMEN!H16="","",RESUMEN!H16)</f>
        <v/>
      </c>
      <c r="B14" s="296" t="str">
        <f>IF(RESUMEN!I16="","",RESUMEN!I16)</f>
        <v/>
      </c>
      <c r="C14" s="285" t="str">
        <f>IF(RESUMEN!J16="","",RESUMEN!J16)</f>
        <v/>
      </c>
      <c r="D14" s="288"/>
      <c r="E14" s="288"/>
      <c r="F14" s="289"/>
      <c r="G14" s="290">
        <v>0</v>
      </c>
      <c r="H14" s="290">
        <v>0</v>
      </c>
      <c r="I14" s="290">
        <v>0</v>
      </c>
      <c r="J14" s="291">
        <v>0</v>
      </c>
      <c r="K14" s="292">
        <v>0</v>
      </c>
      <c r="L14" s="292">
        <v>0</v>
      </c>
      <c r="M14" s="290">
        <v>0</v>
      </c>
      <c r="N14" s="168">
        <f t="shared" si="1"/>
        <v>0</v>
      </c>
      <c r="O14" s="290">
        <v>0</v>
      </c>
      <c r="P14" s="168">
        <f t="shared" si="2"/>
        <v>0</v>
      </c>
      <c r="Q14" s="168">
        <f t="shared" si="3"/>
        <v>0</v>
      </c>
      <c r="R14" s="290">
        <v>0</v>
      </c>
      <c r="S14" s="290">
        <v>0</v>
      </c>
      <c r="T14" s="168">
        <f t="shared" si="4"/>
        <v>0</v>
      </c>
      <c r="U14" s="168">
        <f t="shared" si="0"/>
        <v>0</v>
      </c>
      <c r="V14" s="293">
        <v>0</v>
      </c>
      <c r="W14" s="168">
        <f t="shared" si="5"/>
        <v>0</v>
      </c>
      <c r="X14" s="290">
        <v>0</v>
      </c>
      <c r="Y14" s="169"/>
      <c r="Z14" s="294"/>
      <c r="AA14" s="295"/>
      <c r="AB14" s="170">
        <f t="shared" si="6"/>
        <v>0</v>
      </c>
    </row>
    <row r="15" spans="1:33" ht="20.149999999999999" customHeight="1" x14ac:dyDescent="0.3">
      <c r="A15" s="285" t="str">
        <f>IF(RESUMEN!H17="","",RESUMEN!H17)</f>
        <v/>
      </c>
      <c r="B15" s="296" t="str">
        <f>IF(RESUMEN!I17="","",RESUMEN!I17)</f>
        <v/>
      </c>
      <c r="C15" s="285" t="str">
        <f>IF(RESUMEN!J17="","",RESUMEN!J17)</f>
        <v/>
      </c>
      <c r="D15" s="288"/>
      <c r="E15" s="288"/>
      <c r="F15" s="289"/>
      <c r="G15" s="290">
        <v>0</v>
      </c>
      <c r="H15" s="290">
        <v>0</v>
      </c>
      <c r="I15" s="290">
        <v>0</v>
      </c>
      <c r="J15" s="291">
        <v>0</v>
      </c>
      <c r="K15" s="292">
        <v>0</v>
      </c>
      <c r="L15" s="292">
        <v>0</v>
      </c>
      <c r="M15" s="290">
        <v>0</v>
      </c>
      <c r="N15" s="168">
        <f t="shared" si="1"/>
        <v>0</v>
      </c>
      <c r="O15" s="290">
        <v>0</v>
      </c>
      <c r="P15" s="168">
        <f t="shared" si="2"/>
        <v>0</v>
      </c>
      <c r="Q15" s="168">
        <f t="shared" si="3"/>
        <v>0</v>
      </c>
      <c r="R15" s="290">
        <v>0</v>
      </c>
      <c r="S15" s="290">
        <v>0</v>
      </c>
      <c r="T15" s="168">
        <f t="shared" si="4"/>
        <v>0</v>
      </c>
      <c r="U15" s="168">
        <f t="shared" si="0"/>
        <v>0</v>
      </c>
      <c r="V15" s="293">
        <v>0</v>
      </c>
      <c r="W15" s="168">
        <f t="shared" si="5"/>
        <v>0</v>
      </c>
      <c r="X15" s="290">
        <v>0</v>
      </c>
      <c r="Y15" s="169"/>
      <c r="Z15" s="294"/>
      <c r="AA15" s="295"/>
      <c r="AB15" s="170">
        <f t="shared" si="6"/>
        <v>0</v>
      </c>
    </row>
    <row r="16" spans="1:33" ht="20.149999999999999" customHeight="1" x14ac:dyDescent="0.3">
      <c r="A16" s="285" t="str">
        <f>IF(RESUMEN!H18="","",RESUMEN!H18)</f>
        <v/>
      </c>
      <c r="B16" s="296" t="str">
        <f>IF(RESUMEN!I18="","",RESUMEN!I18)</f>
        <v/>
      </c>
      <c r="C16" s="285" t="str">
        <f>IF(RESUMEN!J18="","",RESUMEN!J18)</f>
        <v/>
      </c>
      <c r="D16" s="288"/>
      <c r="E16" s="288"/>
      <c r="F16" s="289"/>
      <c r="G16" s="290">
        <v>0</v>
      </c>
      <c r="H16" s="290">
        <v>0</v>
      </c>
      <c r="I16" s="290">
        <v>0</v>
      </c>
      <c r="J16" s="291">
        <v>0</v>
      </c>
      <c r="K16" s="292">
        <v>0</v>
      </c>
      <c r="L16" s="292">
        <v>0</v>
      </c>
      <c r="M16" s="290">
        <v>0</v>
      </c>
      <c r="N16" s="168">
        <f t="shared" si="1"/>
        <v>0</v>
      </c>
      <c r="O16" s="290">
        <v>0</v>
      </c>
      <c r="P16" s="168">
        <f t="shared" si="2"/>
        <v>0</v>
      </c>
      <c r="Q16" s="168">
        <f t="shared" si="3"/>
        <v>0</v>
      </c>
      <c r="R16" s="290">
        <v>0</v>
      </c>
      <c r="S16" s="290">
        <v>0</v>
      </c>
      <c r="T16" s="168">
        <f t="shared" si="4"/>
        <v>0</v>
      </c>
      <c r="U16" s="168">
        <f t="shared" si="0"/>
        <v>0</v>
      </c>
      <c r="V16" s="293">
        <v>0</v>
      </c>
      <c r="W16" s="168">
        <f t="shared" si="5"/>
        <v>0</v>
      </c>
      <c r="X16" s="290">
        <v>0</v>
      </c>
      <c r="Y16" s="169"/>
      <c r="Z16" s="294"/>
      <c r="AA16" s="295"/>
      <c r="AB16" s="170">
        <f t="shared" si="6"/>
        <v>0</v>
      </c>
    </row>
    <row r="17" spans="1:28" ht="20.149999999999999" customHeight="1" x14ac:dyDescent="0.3">
      <c r="A17" s="285"/>
      <c r="B17" s="296"/>
      <c r="C17" s="285"/>
      <c r="D17" s="288"/>
      <c r="E17" s="288"/>
      <c r="F17" s="289"/>
      <c r="G17" s="290"/>
      <c r="H17" s="290"/>
      <c r="I17" s="290"/>
      <c r="J17" s="291">
        <v>0</v>
      </c>
      <c r="K17" s="292"/>
      <c r="L17" s="292"/>
      <c r="M17" s="290"/>
      <c r="N17" s="168"/>
      <c r="O17" s="290"/>
      <c r="P17" s="168"/>
      <c r="Q17" s="168"/>
      <c r="R17" s="290"/>
      <c r="S17" s="290"/>
      <c r="T17" s="168"/>
      <c r="U17" s="168"/>
      <c r="V17" s="293"/>
      <c r="W17" s="168"/>
      <c r="X17" s="290"/>
      <c r="Y17" s="169"/>
      <c r="Z17" s="294"/>
      <c r="AA17" s="295"/>
      <c r="AB17" s="170"/>
    </row>
    <row r="18" spans="1:28" ht="20.149999999999999" customHeight="1" x14ac:dyDescent="0.3">
      <c r="A18" s="285"/>
      <c r="B18" s="296"/>
      <c r="C18" s="285"/>
      <c r="D18" s="288"/>
      <c r="E18" s="288"/>
      <c r="F18" s="289"/>
      <c r="G18" s="290"/>
      <c r="H18" s="290"/>
      <c r="I18" s="290"/>
      <c r="J18" s="291">
        <v>0</v>
      </c>
      <c r="K18" s="292"/>
      <c r="L18" s="292"/>
      <c r="M18" s="290"/>
      <c r="N18" s="168"/>
      <c r="O18" s="290"/>
      <c r="P18" s="168"/>
      <c r="Q18" s="168"/>
      <c r="R18" s="290"/>
      <c r="S18" s="290"/>
      <c r="T18" s="168"/>
      <c r="U18" s="168"/>
      <c r="V18" s="293"/>
      <c r="W18" s="168"/>
      <c r="X18" s="290"/>
      <c r="Y18" s="169"/>
      <c r="Z18" s="294"/>
      <c r="AA18" s="295"/>
      <c r="AB18" s="170"/>
    </row>
    <row r="19" spans="1:28" ht="20.149999999999999" customHeight="1" x14ac:dyDescent="0.3">
      <c r="A19" s="285"/>
      <c r="B19" s="296"/>
      <c r="C19" s="285"/>
      <c r="D19" s="288"/>
      <c r="E19" s="288"/>
      <c r="F19" s="289"/>
      <c r="G19" s="290"/>
      <c r="H19" s="290"/>
      <c r="I19" s="290"/>
      <c r="J19" s="291">
        <v>0</v>
      </c>
      <c r="K19" s="292"/>
      <c r="L19" s="292"/>
      <c r="M19" s="290"/>
      <c r="N19" s="168"/>
      <c r="O19" s="290"/>
      <c r="P19" s="168"/>
      <c r="Q19" s="168"/>
      <c r="R19" s="290"/>
      <c r="S19" s="290"/>
      <c r="T19" s="168"/>
      <c r="U19" s="168"/>
      <c r="V19" s="293"/>
      <c r="W19" s="168"/>
      <c r="X19" s="290"/>
      <c r="Y19" s="169"/>
      <c r="Z19" s="294"/>
      <c r="AA19" s="295"/>
      <c r="AB19" s="170"/>
    </row>
    <row r="20" spans="1:28" ht="20.149999999999999" customHeight="1" x14ac:dyDescent="0.3">
      <c r="A20" s="285"/>
      <c r="B20" s="296"/>
      <c r="C20" s="285"/>
      <c r="D20" s="288"/>
      <c r="E20" s="288"/>
      <c r="F20" s="289"/>
      <c r="G20" s="290"/>
      <c r="H20" s="290"/>
      <c r="I20" s="290"/>
      <c r="J20" s="291">
        <v>0</v>
      </c>
      <c r="K20" s="292"/>
      <c r="L20" s="292"/>
      <c r="M20" s="290"/>
      <c r="N20" s="168"/>
      <c r="O20" s="290"/>
      <c r="P20" s="168"/>
      <c r="Q20" s="168"/>
      <c r="R20" s="290"/>
      <c r="S20" s="290"/>
      <c r="T20" s="168"/>
      <c r="U20" s="168"/>
      <c r="V20" s="293"/>
      <c r="W20" s="168"/>
      <c r="X20" s="290"/>
      <c r="Y20" s="169"/>
      <c r="Z20" s="294"/>
      <c r="AA20" s="295"/>
      <c r="AB20" s="170"/>
    </row>
    <row r="21" spans="1:28" ht="20.149999999999999" customHeight="1" x14ac:dyDescent="0.3">
      <c r="A21" s="285"/>
      <c r="B21" s="296"/>
      <c r="C21" s="285"/>
      <c r="D21" s="288"/>
      <c r="E21" s="288"/>
      <c r="F21" s="289"/>
      <c r="G21" s="290"/>
      <c r="H21" s="290"/>
      <c r="I21" s="290"/>
      <c r="J21" s="291">
        <v>0</v>
      </c>
      <c r="K21" s="292"/>
      <c r="L21" s="292"/>
      <c r="M21" s="290"/>
      <c r="N21" s="168"/>
      <c r="O21" s="290"/>
      <c r="P21" s="168"/>
      <c r="Q21" s="168"/>
      <c r="R21" s="290"/>
      <c r="S21" s="290"/>
      <c r="T21" s="168"/>
      <c r="U21" s="168"/>
      <c r="V21" s="293"/>
      <c r="W21" s="168"/>
      <c r="X21" s="290"/>
      <c r="Y21" s="169"/>
      <c r="Z21" s="294"/>
      <c r="AA21" s="295"/>
      <c r="AB21" s="170"/>
    </row>
    <row r="22" spans="1:28" ht="20.149999999999999" customHeight="1" x14ac:dyDescent="0.3">
      <c r="A22" s="285"/>
      <c r="B22" s="296"/>
      <c r="C22" s="285"/>
      <c r="D22" s="288"/>
      <c r="E22" s="288"/>
      <c r="F22" s="289"/>
      <c r="G22" s="290"/>
      <c r="H22" s="290"/>
      <c r="I22" s="290"/>
      <c r="J22" s="291">
        <v>0</v>
      </c>
      <c r="K22" s="292"/>
      <c r="L22" s="292"/>
      <c r="M22" s="290"/>
      <c r="N22" s="168"/>
      <c r="O22" s="290"/>
      <c r="P22" s="168"/>
      <c r="Q22" s="168"/>
      <c r="R22" s="290"/>
      <c r="S22" s="290"/>
      <c r="T22" s="168"/>
      <c r="U22" s="168"/>
      <c r="V22" s="293"/>
      <c r="W22" s="168"/>
      <c r="X22" s="290"/>
      <c r="Y22" s="169"/>
      <c r="Z22" s="294"/>
      <c r="AA22" s="295"/>
      <c r="AB22" s="170"/>
    </row>
    <row r="23" spans="1:28" ht="20.149999999999999" customHeight="1" x14ac:dyDescent="0.3">
      <c r="A23" s="285"/>
      <c r="B23" s="296"/>
      <c r="C23" s="285"/>
      <c r="D23" s="288"/>
      <c r="E23" s="288"/>
      <c r="F23" s="289"/>
      <c r="G23" s="290"/>
      <c r="H23" s="290"/>
      <c r="I23" s="290"/>
      <c r="J23" s="291">
        <v>0</v>
      </c>
      <c r="K23" s="292"/>
      <c r="L23" s="292"/>
      <c r="M23" s="290"/>
      <c r="N23" s="168"/>
      <c r="O23" s="290"/>
      <c r="P23" s="168"/>
      <c r="Q23" s="168"/>
      <c r="R23" s="290"/>
      <c r="S23" s="290"/>
      <c r="T23" s="168"/>
      <c r="U23" s="168"/>
      <c r="V23" s="293"/>
      <c r="W23" s="168"/>
      <c r="X23" s="290"/>
      <c r="Y23" s="169"/>
      <c r="Z23" s="294"/>
      <c r="AA23" s="295"/>
      <c r="AB23" s="170"/>
    </row>
    <row r="24" spans="1:28" ht="20.149999999999999" customHeight="1" x14ac:dyDescent="0.3">
      <c r="A24" s="285"/>
      <c r="B24" s="296"/>
      <c r="C24" s="285"/>
      <c r="D24" s="288"/>
      <c r="E24" s="288"/>
      <c r="F24" s="289"/>
      <c r="G24" s="290"/>
      <c r="H24" s="290"/>
      <c r="I24" s="290"/>
      <c r="J24" s="291">
        <v>0</v>
      </c>
      <c r="K24" s="292"/>
      <c r="L24" s="292"/>
      <c r="M24" s="290"/>
      <c r="N24" s="168"/>
      <c r="O24" s="290"/>
      <c r="P24" s="168"/>
      <c r="Q24" s="168"/>
      <c r="R24" s="290"/>
      <c r="S24" s="290"/>
      <c r="T24" s="168"/>
      <c r="U24" s="168"/>
      <c r="V24" s="293"/>
      <c r="W24" s="168"/>
      <c r="X24" s="290"/>
      <c r="Y24" s="169"/>
      <c r="Z24" s="294"/>
      <c r="AA24" s="295"/>
      <c r="AB24" s="170"/>
    </row>
    <row r="25" spans="1:28" ht="20.149999999999999" customHeight="1" x14ac:dyDescent="0.3">
      <c r="A25" s="285"/>
      <c r="B25" s="296"/>
      <c r="C25" s="285"/>
      <c r="D25" s="288"/>
      <c r="E25" s="288"/>
      <c r="F25" s="289"/>
      <c r="G25" s="290"/>
      <c r="H25" s="290"/>
      <c r="I25" s="290"/>
      <c r="J25" s="291">
        <v>0</v>
      </c>
      <c r="K25" s="292"/>
      <c r="L25" s="292"/>
      <c r="M25" s="290"/>
      <c r="N25" s="168"/>
      <c r="O25" s="290"/>
      <c r="P25" s="168"/>
      <c r="Q25" s="168"/>
      <c r="R25" s="290"/>
      <c r="S25" s="290"/>
      <c r="T25" s="168"/>
      <c r="U25" s="168"/>
      <c r="V25" s="293"/>
      <c r="W25" s="168"/>
      <c r="X25" s="290"/>
      <c r="Y25" s="169"/>
      <c r="Z25" s="294"/>
      <c r="AA25" s="295"/>
      <c r="AB25" s="170"/>
    </row>
    <row r="26" spans="1:28" ht="20.149999999999999" customHeight="1" x14ac:dyDescent="0.3">
      <c r="A26" s="285"/>
      <c r="B26" s="296"/>
      <c r="C26" s="285"/>
      <c r="D26" s="288"/>
      <c r="E26" s="288"/>
      <c r="F26" s="289"/>
      <c r="G26" s="290"/>
      <c r="H26" s="290"/>
      <c r="I26" s="290"/>
      <c r="J26" s="291">
        <v>0</v>
      </c>
      <c r="K26" s="292"/>
      <c r="L26" s="292"/>
      <c r="M26" s="290"/>
      <c r="N26" s="168"/>
      <c r="O26" s="290"/>
      <c r="P26" s="168"/>
      <c r="Q26" s="168"/>
      <c r="R26" s="290"/>
      <c r="S26" s="290"/>
      <c r="T26" s="168"/>
      <c r="U26" s="168"/>
      <c r="V26" s="293"/>
      <c r="W26" s="168"/>
      <c r="X26" s="290"/>
      <c r="Y26" s="169"/>
      <c r="Z26" s="294"/>
      <c r="AA26" s="295"/>
      <c r="AB26" s="170"/>
    </row>
    <row r="27" spans="1:28" ht="20.149999999999999" customHeight="1" x14ac:dyDescent="0.3">
      <c r="A27" s="285"/>
      <c r="B27" s="296"/>
      <c r="C27" s="285"/>
      <c r="D27" s="288"/>
      <c r="E27" s="288"/>
      <c r="F27" s="289"/>
      <c r="G27" s="290"/>
      <c r="H27" s="290"/>
      <c r="I27" s="290"/>
      <c r="J27" s="291">
        <v>0</v>
      </c>
      <c r="K27" s="292"/>
      <c r="L27" s="292"/>
      <c r="M27" s="290"/>
      <c r="N27" s="168"/>
      <c r="O27" s="290"/>
      <c r="P27" s="168"/>
      <c r="Q27" s="168"/>
      <c r="R27" s="290"/>
      <c r="S27" s="290"/>
      <c r="T27" s="168"/>
      <c r="U27" s="168"/>
      <c r="V27" s="293"/>
      <c r="W27" s="168"/>
      <c r="X27" s="290"/>
      <c r="Y27" s="169"/>
      <c r="Z27" s="294"/>
      <c r="AA27" s="295"/>
      <c r="AB27" s="170"/>
    </row>
    <row r="28" spans="1:28" ht="20.149999999999999" customHeight="1" x14ac:dyDescent="0.3">
      <c r="A28" s="285"/>
      <c r="B28" s="296"/>
      <c r="C28" s="285"/>
      <c r="D28" s="288"/>
      <c r="E28" s="288"/>
      <c r="F28" s="289"/>
      <c r="G28" s="290"/>
      <c r="H28" s="290"/>
      <c r="I28" s="290"/>
      <c r="J28" s="291">
        <v>0</v>
      </c>
      <c r="K28" s="292"/>
      <c r="L28" s="292"/>
      <c r="M28" s="290"/>
      <c r="N28" s="168"/>
      <c r="O28" s="290"/>
      <c r="P28" s="168"/>
      <c r="Q28" s="168"/>
      <c r="R28" s="290"/>
      <c r="S28" s="290"/>
      <c r="T28" s="168"/>
      <c r="U28" s="168"/>
      <c r="V28" s="293"/>
      <c r="W28" s="168"/>
      <c r="X28" s="290"/>
      <c r="Y28" s="169"/>
      <c r="Z28" s="294"/>
      <c r="AA28" s="295"/>
      <c r="AB28" s="170"/>
    </row>
    <row r="29" spans="1:28" ht="20.149999999999999" customHeight="1" x14ac:dyDescent="0.3">
      <c r="A29" s="285"/>
      <c r="B29" s="296"/>
      <c r="C29" s="285"/>
      <c r="D29" s="288"/>
      <c r="E29" s="288"/>
      <c r="F29" s="289"/>
      <c r="G29" s="290"/>
      <c r="H29" s="290"/>
      <c r="I29" s="290"/>
      <c r="J29" s="291">
        <v>0</v>
      </c>
      <c r="K29" s="292"/>
      <c r="L29" s="292"/>
      <c r="M29" s="290"/>
      <c r="N29" s="168"/>
      <c r="O29" s="290"/>
      <c r="P29" s="168"/>
      <c r="Q29" s="168"/>
      <c r="R29" s="290"/>
      <c r="S29" s="290"/>
      <c r="T29" s="168"/>
      <c r="U29" s="168"/>
      <c r="V29" s="293"/>
      <c r="W29" s="168"/>
      <c r="X29" s="290"/>
      <c r="Y29" s="169"/>
      <c r="Z29" s="294"/>
      <c r="AA29" s="295"/>
      <c r="AB29" s="170"/>
    </row>
    <row r="30" spans="1:28" ht="20.149999999999999" customHeight="1" x14ac:dyDescent="0.3">
      <c r="A30" s="285"/>
      <c r="B30" s="296"/>
      <c r="C30" s="285"/>
      <c r="D30" s="288"/>
      <c r="E30" s="288"/>
      <c r="F30" s="289"/>
      <c r="G30" s="290"/>
      <c r="H30" s="290"/>
      <c r="I30" s="290"/>
      <c r="J30" s="291">
        <v>0</v>
      </c>
      <c r="K30" s="292"/>
      <c r="L30" s="292"/>
      <c r="M30" s="290"/>
      <c r="N30" s="168"/>
      <c r="O30" s="290"/>
      <c r="P30" s="168"/>
      <c r="Q30" s="168"/>
      <c r="R30" s="290"/>
      <c r="S30" s="290"/>
      <c r="T30" s="168"/>
      <c r="U30" s="168"/>
      <c r="V30" s="293"/>
      <c r="W30" s="168"/>
      <c r="X30" s="290"/>
      <c r="Y30" s="169"/>
      <c r="Z30" s="294"/>
      <c r="AA30" s="295"/>
      <c r="AB30" s="170"/>
    </row>
    <row r="31" spans="1:28" ht="20.149999999999999" customHeight="1" x14ac:dyDescent="0.3">
      <c r="A31" s="285"/>
      <c r="B31" s="296"/>
      <c r="C31" s="285"/>
      <c r="D31" s="288"/>
      <c r="E31" s="288"/>
      <c r="F31" s="289"/>
      <c r="G31" s="290"/>
      <c r="H31" s="290"/>
      <c r="I31" s="290"/>
      <c r="J31" s="291">
        <v>0</v>
      </c>
      <c r="K31" s="292"/>
      <c r="L31" s="292"/>
      <c r="M31" s="290"/>
      <c r="N31" s="168"/>
      <c r="O31" s="290"/>
      <c r="P31" s="168"/>
      <c r="Q31" s="168"/>
      <c r="R31" s="290"/>
      <c r="S31" s="290"/>
      <c r="T31" s="168"/>
      <c r="U31" s="168"/>
      <c r="V31" s="293"/>
      <c r="W31" s="168"/>
      <c r="X31" s="290"/>
      <c r="Y31" s="169"/>
      <c r="Z31" s="294"/>
      <c r="AA31" s="295"/>
      <c r="AB31" s="170"/>
    </row>
    <row r="32" spans="1:28" ht="20.149999999999999" customHeight="1" x14ac:dyDescent="0.3">
      <c r="A32" s="285"/>
      <c r="B32" s="296"/>
      <c r="C32" s="285"/>
      <c r="D32" s="288"/>
      <c r="E32" s="288"/>
      <c r="F32" s="289"/>
      <c r="G32" s="290">
        <v>0</v>
      </c>
      <c r="H32" s="290">
        <v>0</v>
      </c>
      <c r="I32" s="290">
        <v>0</v>
      </c>
      <c r="J32" s="291">
        <v>0</v>
      </c>
      <c r="K32" s="292">
        <v>0</v>
      </c>
      <c r="L32" s="292">
        <v>0</v>
      </c>
      <c r="M32" s="290">
        <v>0</v>
      </c>
      <c r="N32" s="168"/>
      <c r="O32" s="290">
        <v>0</v>
      </c>
      <c r="P32" s="168"/>
      <c r="Q32" s="168"/>
      <c r="R32" s="290">
        <v>0</v>
      </c>
      <c r="S32" s="290">
        <v>0</v>
      </c>
      <c r="T32" s="168"/>
      <c r="U32" s="168"/>
      <c r="V32" s="293">
        <v>0</v>
      </c>
      <c r="W32" s="168"/>
      <c r="X32" s="290">
        <v>0</v>
      </c>
      <c r="Y32" s="169"/>
      <c r="Z32" s="298"/>
      <c r="AA32" s="295"/>
      <c r="AB32" s="170"/>
    </row>
    <row r="33" spans="1:28" ht="20.149999999999999" customHeight="1" x14ac:dyDescent="0.3">
      <c r="A33" s="173"/>
      <c r="B33" s="299"/>
      <c r="C33" s="299"/>
      <c r="D33" s="299"/>
      <c r="E33" s="299"/>
      <c r="F33" s="299"/>
      <c r="G33" s="59">
        <f>SUM(G7:G32)</f>
        <v>0</v>
      </c>
      <c r="H33" s="59">
        <f>SUM(H7:H32)</f>
        <v>0</v>
      </c>
      <c r="I33" s="59">
        <f>SUM(I7:I32)</f>
        <v>0</v>
      </c>
      <c r="J33" s="300"/>
      <c r="K33" s="300"/>
      <c r="L33" s="300"/>
      <c r="M33" s="301"/>
      <c r="N33" s="59">
        <f>SUM(N7:N32)</f>
        <v>0</v>
      </c>
      <c r="O33" s="301"/>
      <c r="P33" s="59">
        <f t="shared" ref="P33:U33" si="7">SUM(P7:P32)</f>
        <v>0</v>
      </c>
      <c r="Q33" s="59">
        <f t="shared" si="7"/>
        <v>0</v>
      </c>
      <c r="R33" s="59">
        <f t="shared" si="7"/>
        <v>0</v>
      </c>
      <c r="S33" s="59">
        <f t="shared" si="7"/>
        <v>0</v>
      </c>
      <c r="T33" s="59">
        <f t="shared" si="7"/>
        <v>0</v>
      </c>
      <c r="U33" s="59">
        <f t="shared" si="7"/>
        <v>0</v>
      </c>
      <c r="V33" s="302">
        <v>0</v>
      </c>
      <c r="W33" s="59">
        <f>SUM(W7:W32)</f>
        <v>0</v>
      </c>
      <c r="X33" s="303">
        <v>0</v>
      </c>
      <c r="Y33" s="304"/>
      <c r="Z33" s="304"/>
      <c r="AA33" s="305"/>
      <c r="AB33" s="174">
        <f>SUM(AB7:AB32)</f>
        <v>0</v>
      </c>
    </row>
    <row r="34" spans="1:28" x14ac:dyDescent="0.3">
      <c r="C34" s="175" t="s">
        <v>228</v>
      </c>
      <c r="D34" s="176"/>
      <c r="E34" s="176"/>
      <c r="F34" s="176"/>
      <c r="G34" s="177">
        <f>SUMPRODUCT(G7:G32,$V$7:$V$32)</f>
        <v>0</v>
      </c>
      <c r="H34" s="177">
        <f>SUMPRODUCT(H7:H32,$V$7:$V$32)</f>
        <v>0</v>
      </c>
      <c r="I34" s="177">
        <f>SUMPRODUCT(I7:I32,$V$7:$V$32)</f>
        <v>0</v>
      </c>
      <c r="J34" s="176"/>
      <c r="K34" s="176"/>
      <c r="L34" s="176"/>
      <c r="M34" s="176"/>
      <c r="N34" s="177">
        <f>SUMPRODUCT(N7:N32,$V$7:$V$32)</f>
        <v>0</v>
      </c>
      <c r="O34" s="176"/>
      <c r="P34" s="177">
        <f t="shared" ref="P34:U34" si="8">SUMPRODUCT(P7:P32,$V$7:$V$32)</f>
        <v>0</v>
      </c>
      <c r="Q34" s="177">
        <f t="shared" si="8"/>
        <v>0</v>
      </c>
      <c r="R34" s="177">
        <f t="shared" si="8"/>
        <v>0</v>
      </c>
      <c r="S34" s="177">
        <f t="shared" si="8"/>
        <v>0</v>
      </c>
      <c r="T34" s="177">
        <f t="shared" si="8"/>
        <v>0</v>
      </c>
      <c r="U34" s="177">
        <f t="shared" si="8"/>
        <v>0</v>
      </c>
      <c r="V34" s="176"/>
      <c r="W34" s="176"/>
      <c r="X34" s="178"/>
    </row>
    <row r="37" spans="1:28" x14ac:dyDescent="0.3">
      <c r="I37" s="179"/>
      <c r="J37" s="172"/>
      <c r="K37" s="172"/>
      <c r="L37" s="172"/>
      <c r="M37" s="172"/>
      <c r="N37" s="179"/>
      <c r="O37" s="179"/>
      <c r="V37" s="180"/>
    </row>
  </sheetData>
  <sheetProtection algorithmName="SHA-512" hashValue="pqkc+yAtuB541XIL+ECqPRKYhcMZ98+1OpFp0/cGVg3kK7TPLivc91xr8M10roVZud4o8k0jw8hb1qf3FdPKgA==" saltValue="+PSbZ0O6Jo9im2BXamqPvA==" spinCount="100000" sheet="1" objects="1" scenarios="1"/>
  <mergeCells count="31">
    <mergeCell ref="J1:K1"/>
    <mergeCell ref="AA5:AA6"/>
    <mergeCell ref="AB5:AB6"/>
    <mergeCell ref="U5:U6"/>
    <mergeCell ref="V5:V6"/>
    <mergeCell ref="W5:W6"/>
    <mergeCell ref="X5:X6"/>
    <mergeCell ref="Y5:Y6"/>
    <mergeCell ref="Z5:Z6"/>
    <mergeCell ref="R5:R6"/>
    <mergeCell ref="S5:S6"/>
    <mergeCell ref="T5:T6"/>
    <mergeCell ref="M5:M6"/>
    <mergeCell ref="N5:N6"/>
    <mergeCell ref="O5:O6"/>
    <mergeCell ref="P5:P6"/>
    <mergeCell ref="Q5:Q6"/>
    <mergeCell ref="J5:J6"/>
    <mergeCell ref="K5:K6"/>
    <mergeCell ref="L5:L6"/>
    <mergeCell ref="A5:A6"/>
    <mergeCell ref="B5:B6"/>
    <mergeCell ref="C5:C6"/>
    <mergeCell ref="D5:E5"/>
    <mergeCell ref="F5:F6"/>
    <mergeCell ref="C1:I1"/>
    <mergeCell ref="B3:G3"/>
    <mergeCell ref="B4:G4"/>
    <mergeCell ref="H5:H6"/>
    <mergeCell ref="G5:G6"/>
    <mergeCell ref="I5:I6"/>
  </mergeCells>
  <phoneticPr fontId="30" type="noConversion"/>
  <dataValidations xWindow="29340" yWindow="27669" count="1">
    <dataValidation type="list" allowBlank="1" showErrorMessage="1" sqref="Y7:Y32">
      <formula1>$AG$6:$AG$9</formula1>
      <formula2>0</formula2>
    </dataValidation>
  </dataValidations>
  <pageMargins left="0.7" right="0.7" top="0.75" bottom="0.75" header="0.51180555555555551" footer="0.51180555555555551"/>
  <pageSetup paperSize="9" firstPageNumber="0" orientation="portrait" horizontalDpi="300" verticalDpi="300"/>
  <headerFooter alignWithMargins="0"/>
  <drawing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26"/>
  </sheetPr>
  <dimension ref="A1:AG37"/>
  <sheetViews>
    <sheetView topLeftCell="A5" zoomScale="85" zoomScaleNormal="85" workbookViewId="0">
      <selection activeCell="A9" sqref="A9"/>
    </sheetView>
  </sheetViews>
  <sheetFormatPr baseColWidth="10" defaultColWidth="11.453125" defaultRowHeight="12" x14ac:dyDescent="0.3"/>
  <cols>
    <col min="1" max="1" width="11.453125" style="171"/>
    <col min="2" max="2" width="67" style="171" customWidth="1"/>
    <col min="3" max="3" width="44.1796875" style="171" customWidth="1"/>
    <col min="4" max="5" width="7.81640625" style="171" customWidth="1"/>
    <col min="6" max="6" width="6.81640625" style="171" customWidth="1"/>
    <col min="7" max="7" width="14.26953125" style="171" customWidth="1"/>
    <col min="8" max="8" width="9.7265625" style="171" customWidth="1"/>
    <col min="9" max="9" width="17.81640625" style="171" customWidth="1"/>
    <col min="10" max="10" width="12.81640625" style="171" customWidth="1"/>
    <col min="11" max="11" width="12.1796875" style="171" customWidth="1"/>
    <col min="12" max="14" width="11.453125" style="171"/>
    <col min="15" max="15" width="15.81640625" style="171" customWidth="1"/>
    <col min="16" max="16" width="8.1796875" style="171" customWidth="1"/>
    <col min="17" max="17" width="10.26953125" style="171" customWidth="1"/>
    <col min="18" max="18" width="11.453125" style="171"/>
    <col min="19" max="19" width="16" style="171" customWidth="1"/>
    <col min="20" max="20" width="12.54296875" style="171" customWidth="1"/>
    <col min="21" max="21" width="11.81640625" style="171" customWidth="1"/>
    <col min="22" max="22" width="11.7265625" style="171" customWidth="1"/>
    <col min="23" max="23" width="10.81640625" style="171" customWidth="1"/>
    <col min="24" max="24" width="17.26953125" style="171" customWidth="1"/>
    <col min="25" max="25" width="15.7265625" style="171" customWidth="1"/>
    <col min="26" max="26" width="11.453125" style="171"/>
    <col min="27" max="27" width="111.7265625" style="181" customWidth="1"/>
    <col min="28" max="28" width="15.81640625" style="171" customWidth="1"/>
    <col min="29" max="16384" width="11.453125" style="171"/>
  </cols>
  <sheetData>
    <row r="1" spans="1:33" ht="15" customHeight="1" x14ac:dyDescent="0.3">
      <c r="A1" s="195"/>
      <c r="B1" s="195"/>
      <c r="C1" s="433" t="s">
        <v>8</v>
      </c>
      <c r="D1" s="433"/>
      <c r="E1" s="433"/>
      <c r="F1" s="433"/>
      <c r="G1" s="433"/>
      <c r="H1" s="433"/>
      <c r="I1" s="433"/>
      <c r="J1" s="438" t="str">
        <f>RESUMEN!D2</f>
        <v/>
      </c>
      <c r="K1" s="438"/>
      <c r="L1" s="58"/>
      <c r="M1" s="58"/>
      <c r="N1" s="58"/>
      <c r="O1" s="58"/>
      <c r="P1" s="306"/>
      <c r="Q1" s="306"/>
      <c r="R1" s="307"/>
      <c r="S1" s="307"/>
      <c r="T1" s="307"/>
      <c r="U1" s="307"/>
      <c r="V1" s="307"/>
      <c r="W1" s="307"/>
      <c r="X1" s="307"/>
      <c r="Y1" s="306"/>
      <c r="Z1" s="306"/>
      <c r="AA1" s="308"/>
      <c r="AB1" s="306"/>
    </row>
    <row r="2" spans="1:33" x14ac:dyDescent="0.3">
      <c r="A2" s="195"/>
      <c r="B2" s="195"/>
      <c r="C2" s="229"/>
      <c r="D2" s="229"/>
      <c r="E2" s="229"/>
      <c r="F2" s="229"/>
      <c r="G2" s="229"/>
      <c r="H2" s="229"/>
      <c r="I2" s="229"/>
      <c r="J2" s="196"/>
      <c r="K2" s="58"/>
      <c r="L2" s="58"/>
      <c r="M2" s="58"/>
      <c r="N2" s="58"/>
      <c r="O2" s="58"/>
      <c r="P2" s="306"/>
      <c r="Q2" s="306"/>
      <c r="R2" s="307"/>
      <c r="S2" s="307"/>
      <c r="T2" s="307"/>
      <c r="U2" s="307"/>
      <c r="V2" s="307"/>
      <c r="W2" s="307"/>
      <c r="X2" s="307"/>
      <c r="Y2" s="306"/>
      <c r="Z2" s="306"/>
      <c r="AA2" s="308"/>
      <c r="AB2" s="306"/>
    </row>
    <row r="3" spans="1:33" ht="15" customHeight="1" x14ac:dyDescent="0.3">
      <c r="A3" s="309"/>
      <c r="B3" s="434" t="s">
        <v>60</v>
      </c>
      <c r="C3" s="434"/>
      <c r="D3" s="434"/>
      <c r="E3" s="434"/>
      <c r="F3" s="434"/>
      <c r="G3" s="434"/>
      <c r="H3" s="197" t="str">
        <f>RESUMEN!D4</f>
        <v/>
      </c>
      <c r="I3" s="58"/>
      <c r="J3" s="58"/>
      <c r="K3" s="58"/>
      <c r="L3" s="58"/>
      <c r="M3" s="58"/>
      <c r="N3" s="58"/>
      <c r="O3" s="58"/>
      <c r="P3" s="306"/>
      <c r="Q3" s="306"/>
      <c r="R3" s="58"/>
      <c r="S3" s="306"/>
      <c r="T3" s="307"/>
      <c r="U3" s="307"/>
      <c r="V3" s="307"/>
      <c r="W3" s="307"/>
      <c r="X3" s="307"/>
      <c r="Y3" s="307"/>
      <c r="Z3" s="307"/>
      <c r="AA3" s="308"/>
      <c r="AB3" s="307"/>
    </row>
    <row r="4" spans="1:33" ht="22.5" customHeight="1" x14ac:dyDescent="0.3">
      <c r="A4" s="195"/>
      <c r="B4" s="434" t="s">
        <v>61</v>
      </c>
      <c r="C4" s="434"/>
      <c r="D4" s="434"/>
      <c r="E4" s="434"/>
      <c r="F4" s="434"/>
      <c r="G4" s="434"/>
      <c r="H4" s="197" t="str">
        <f>RESUMEN!D5</f>
        <v/>
      </c>
      <c r="I4" s="58"/>
      <c r="J4" s="58"/>
      <c r="K4" s="58"/>
      <c r="L4" s="58"/>
      <c r="M4" s="58"/>
      <c r="N4" s="58"/>
      <c r="O4" s="58"/>
      <c r="P4" s="306"/>
      <c r="Q4" s="306"/>
      <c r="R4" s="58"/>
      <c r="S4" s="306"/>
      <c r="T4" s="307"/>
      <c r="U4" s="307"/>
      <c r="V4" s="307"/>
      <c r="W4" s="307"/>
      <c r="X4" s="307"/>
      <c r="Y4" s="307"/>
      <c r="Z4" s="307"/>
      <c r="AA4" s="308"/>
      <c r="AB4" s="307"/>
    </row>
    <row r="5" spans="1:33" ht="67.5" customHeight="1" x14ac:dyDescent="0.3">
      <c r="A5" s="436" t="s">
        <v>41</v>
      </c>
      <c r="B5" s="435" t="s">
        <v>98</v>
      </c>
      <c r="C5" s="435" t="s">
        <v>99</v>
      </c>
      <c r="D5" s="435" t="s">
        <v>65</v>
      </c>
      <c r="E5" s="435"/>
      <c r="F5" s="437" t="s">
        <v>13</v>
      </c>
      <c r="G5" s="435" t="s">
        <v>100</v>
      </c>
      <c r="H5" s="435" t="s">
        <v>117</v>
      </c>
      <c r="I5" s="435" t="s">
        <v>102</v>
      </c>
      <c r="J5" s="435" t="s">
        <v>103</v>
      </c>
      <c r="K5" s="435" t="s">
        <v>104</v>
      </c>
      <c r="L5" s="435" t="s">
        <v>105</v>
      </c>
      <c r="M5" s="435" t="s">
        <v>106</v>
      </c>
      <c r="N5" s="435" t="s">
        <v>107</v>
      </c>
      <c r="O5" s="435" t="s">
        <v>108</v>
      </c>
      <c r="P5" s="435" t="s">
        <v>109</v>
      </c>
      <c r="Q5" s="435" t="s">
        <v>110</v>
      </c>
      <c r="R5" s="435" t="s">
        <v>84</v>
      </c>
      <c r="S5" s="435" t="s">
        <v>85</v>
      </c>
      <c r="T5" s="435" t="s">
        <v>111</v>
      </c>
      <c r="U5" s="435" t="s">
        <v>112</v>
      </c>
      <c r="V5" s="435" t="s">
        <v>113</v>
      </c>
      <c r="W5" s="435" t="s">
        <v>114</v>
      </c>
      <c r="X5" s="435" t="s">
        <v>91</v>
      </c>
      <c r="Y5" s="435" t="s">
        <v>92</v>
      </c>
      <c r="Z5" s="435" t="s">
        <v>93</v>
      </c>
      <c r="AA5" s="435" t="s">
        <v>94</v>
      </c>
      <c r="AB5" s="435" t="s">
        <v>45</v>
      </c>
    </row>
    <row r="6" spans="1:33" x14ac:dyDescent="0.3">
      <c r="A6" s="436"/>
      <c r="B6" s="435"/>
      <c r="C6" s="435"/>
      <c r="D6" s="310" t="s">
        <v>115</v>
      </c>
      <c r="E6" s="310" t="s">
        <v>116</v>
      </c>
      <c r="F6" s="437"/>
      <c r="G6" s="435"/>
      <c r="H6" s="435"/>
      <c r="I6" s="435"/>
      <c r="J6" s="435"/>
      <c r="K6" s="435"/>
      <c r="L6" s="435"/>
      <c r="M6" s="435"/>
      <c r="N6" s="435"/>
      <c r="O6" s="435"/>
      <c r="P6" s="435"/>
      <c r="Q6" s="435"/>
      <c r="R6" s="435"/>
      <c r="S6" s="435"/>
      <c r="T6" s="435"/>
      <c r="U6" s="435"/>
      <c r="V6" s="435"/>
      <c r="W6" s="435"/>
      <c r="X6" s="435"/>
      <c r="Y6" s="435"/>
      <c r="Z6" s="435"/>
      <c r="AA6" s="435"/>
      <c r="AB6" s="435"/>
      <c r="AG6" s="172" t="s">
        <v>95</v>
      </c>
    </row>
    <row r="7" spans="1:33" ht="20.149999999999999" customHeight="1" x14ac:dyDescent="0.3">
      <c r="A7" s="285" t="str">
        <f>IF(RESUMEN!H9="","",RESUMEN!H9)</f>
        <v/>
      </c>
      <c r="B7" s="286" t="str">
        <f>IF(RESUMEN!I9="","",RESUMEN!I9)</f>
        <v/>
      </c>
      <c r="C7" s="287" t="str">
        <f>IF(RESUMEN!J9="","",RESUMEN!J9)</f>
        <v/>
      </c>
      <c r="D7" s="288"/>
      <c r="E7" s="288"/>
      <c r="F7" s="289"/>
      <c r="G7" s="290">
        <v>0</v>
      </c>
      <c r="H7" s="290">
        <v>0</v>
      </c>
      <c r="I7" s="290">
        <v>0</v>
      </c>
      <c r="J7" s="291">
        <v>0</v>
      </c>
      <c r="K7" s="292">
        <v>0</v>
      </c>
      <c r="L7" s="292">
        <v>0</v>
      </c>
      <c r="M7" s="290">
        <v>0</v>
      </c>
      <c r="N7" s="168">
        <f>SUM(M7*K7)</f>
        <v>0</v>
      </c>
      <c r="O7" s="290">
        <v>0</v>
      </c>
      <c r="P7" s="168">
        <f>SUM(O7*L7)</f>
        <v>0</v>
      </c>
      <c r="Q7" s="168">
        <f>SUM(N7+P7)</f>
        <v>0</v>
      </c>
      <c r="R7" s="290">
        <v>0</v>
      </c>
      <c r="S7" s="290">
        <v>0</v>
      </c>
      <c r="T7" s="168">
        <f>SUM(G7+Q7-R7-S7)</f>
        <v>0</v>
      </c>
      <c r="U7" s="168">
        <f t="shared" ref="U7:U16" si="0">SUM(G7-I7+Q7-R7-S7)</f>
        <v>0</v>
      </c>
      <c r="V7" s="293">
        <v>1</v>
      </c>
      <c r="W7" s="168">
        <f>SUM(U7*V7)</f>
        <v>0</v>
      </c>
      <c r="X7" s="290">
        <v>0</v>
      </c>
      <c r="Y7" s="169"/>
      <c r="Z7" s="294"/>
      <c r="AA7" s="295"/>
      <c r="AB7" s="170">
        <f>SUM(T7-U7)*V7</f>
        <v>0</v>
      </c>
      <c r="AG7" s="172" t="s">
        <v>96</v>
      </c>
    </row>
    <row r="8" spans="1:33" ht="20.149999999999999" customHeight="1" x14ac:dyDescent="0.3">
      <c r="A8" s="285" t="str">
        <f>IF(RESUMEN!H10="","",RESUMEN!H10)</f>
        <v/>
      </c>
      <c r="B8" s="296" t="str">
        <f>IF(RESUMEN!I10="","",RESUMEN!I10)</f>
        <v/>
      </c>
      <c r="C8" s="285" t="str">
        <f>IF(RESUMEN!J10="","",RESUMEN!J10)</f>
        <v/>
      </c>
      <c r="D8" s="288"/>
      <c r="E8" s="288"/>
      <c r="F8" s="289"/>
      <c r="G8" s="290">
        <v>0</v>
      </c>
      <c r="H8" s="290">
        <v>0</v>
      </c>
      <c r="I8" s="290">
        <v>0</v>
      </c>
      <c r="J8" s="291">
        <v>0</v>
      </c>
      <c r="K8" s="292">
        <v>0</v>
      </c>
      <c r="L8" s="292">
        <v>0</v>
      </c>
      <c r="M8" s="290">
        <v>0</v>
      </c>
      <c r="N8" s="168">
        <f t="shared" ref="N8:N16" si="1">SUM(M8*K8)</f>
        <v>0</v>
      </c>
      <c r="O8" s="290">
        <v>0</v>
      </c>
      <c r="P8" s="168">
        <f t="shared" ref="P8:P16" si="2">SUM(O8*L8)</f>
        <v>0</v>
      </c>
      <c r="Q8" s="168">
        <f t="shared" ref="Q8:Q16" si="3">SUM(N8+P8)</f>
        <v>0</v>
      </c>
      <c r="R8" s="290">
        <v>0</v>
      </c>
      <c r="S8" s="290">
        <v>0</v>
      </c>
      <c r="T8" s="168">
        <f t="shared" ref="T8:T16" si="4">SUM(G8+Q8-R8-S8)</f>
        <v>0</v>
      </c>
      <c r="U8" s="168">
        <f t="shared" si="0"/>
        <v>0</v>
      </c>
      <c r="V8" s="293">
        <v>1</v>
      </c>
      <c r="W8" s="168">
        <f t="shared" ref="W8:W16" si="5">SUM(U8*V8)</f>
        <v>0</v>
      </c>
      <c r="X8" s="290">
        <v>0</v>
      </c>
      <c r="Y8" s="169"/>
      <c r="Z8" s="294"/>
      <c r="AA8" s="295"/>
      <c r="AB8" s="170">
        <f t="shared" ref="AB8:AB16" si="6">SUM(T8-U8)*V8</f>
        <v>0</v>
      </c>
      <c r="AG8" s="172" t="s">
        <v>97</v>
      </c>
    </row>
    <row r="9" spans="1:33" ht="20.149999999999999" customHeight="1" x14ac:dyDescent="0.3">
      <c r="A9" s="285"/>
      <c r="B9" s="296" t="str">
        <f>IF(RESUMEN!I11="","",RESUMEN!I11)</f>
        <v/>
      </c>
      <c r="C9" s="285" t="str">
        <f>IF(RESUMEN!J11="","",RESUMEN!J11)</f>
        <v/>
      </c>
      <c r="D9" s="288"/>
      <c r="E9" s="288"/>
      <c r="F9" s="289"/>
      <c r="G9" s="290">
        <v>0</v>
      </c>
      <c r="H9" s="290">
        <v>0</v>
      </c>
      <c r="I9" s="290">
        <v>0</v>
      </c>
      <c r="J9" s="291">
        <v>0</v>
      </c>
      <c r="K9" s="292">
        <v>0</v>
      </c>
      <c r="L9" s="292">
        <v>0</v>
      </c>
      <c r="M9" s="290">
        <v>0</v>
      </c>
      <c r="N9" s="168">
        <f t="shared" si="1"/>
        <v>0</v>
      </c>
      <c r="O9" s="290">
        <v>0</v>
      </c>
      <c r="P9" s="168">
        <f t="shared" si="2"/>
        <v>0</v>
      </c>
      <c r="Q9" s="168">
        <f t="shared" si="3"/>
        <v>0</v>
      </c>
      <c r="R9" s="290">
        <v>0</v>
      </c>
      <c r="S9" s="290">
        <v>0</v>
      </c>
      <c r="T9" s="168">
        <f t="shared" si="4"/>
        <v>0</v>
      </c>
      <c r="U9" s="168">
        <f t="shared" si="0"/>
        <v>0</v>
      </c>
      <c r="V9" s="293">
        <v>0</v>
      </c>
      <c r="W9" s="168">
        <f t="shared" si="5"/>
        <v>0</v>
      </c>
      <c r="X9" s="290">
        <v>0</v>
      </c>
      <c r="Y9" s="169"/>
      <c r="Z9" s="294"/>
      <c r="AA9" s="295"/>
      <c r="AB9" s="170">
        <f t="shared" si="6"/>
        <v>0</v>
      </c>
    </row>
    <row r="10" spans="1:33" ht="20.149999999999999" customHeight="1" x14ac:dyDescent="0.3">
      <c r="A10" s="285" t="str">
        <f>IF(RESUMEN!H12="","",RESUMEN!H12)</f>
        <v/>
      </c>
      <c r="B10" s="296" t="str">
        <f>IF(RESUMEN!I12="","",RESUMEN!I12)</f>
        <v/>
      </c>
      <c r="C10" s="297" t="str">
        <f>IF(RESUMEN!J12="","",RESUMEN!J12)</f>
        <v/>
      </c>
      <c r="D10" s="288"/>
      <c r="E10" s="288"/>
      <c r="F10" s="289"/>
      <c r="G10" s="290">
        <v>0</v>
      </c>
      <c r="H10" s="290">
        <v>0</v>
      </c>
      <c r="I10" s="290">
        <v>0</v>
      </c>
      <c r="J10" s="291">
        <v>0</v>
      </c>
      <c r="K10" s="292">
        <v>0</v>
      </c>
      <c r="L10" s="292">
        <v>0</v>
      </c>
      <c r="M10" s="290">
        <v>0</v>
      </c>
      <c r="N10" s="168">
        <f t="shared" si="1"/>
        <v>0</v>
      </c>
      <c r="O10" s="290">
        <v>0</v>
      </c>
      <c r="P10" s="168">
        <f t="shared" si="2"/>
        <v>0</v>
      </c>
      <c r="Q10" s="168">
        <f t="shared" si="3"/>
        <v>0</v>
      </c>
      <c r="R10" s="290">
        <v>0</v>
      </c>
      <c r="S10" s="290">
        <v>0</v>
      </c>
      <c r="T10" s="168">
        <f t="shared" si="4"/>
        <v>0</v>
      </c>
      <c r="U10" s="168">
        <f t="shared" si="0"/>
        <v>0</v>
      </c>
      <c r="V10" s="293">
        <v>0</v>
      </c>
      <c r="W10" s="168">
        <f t="shared" si="5"/>
        <v>0</v>
      </c>
      <c r="X10" s="290">
        <v>0</v>
      </c>
      <c r="Y10" s="169"/>
      <c r="Z10" s="294"/>
      <c r="AA10" s="295"/>
      <c r="AB10" s="170">
        <f t="shared" si="6"/>
        <v>0</v>
      </c>
    </row>
    <row r="11" spans="1:33" ht="20.149999999999999" customHeight="1" x14ac:dyDescent="0.3">
      <c r="A11" s="285" t="str">
        <f>IF(RESUMEN!H13="","",RESUMEN!H13)</f>
        <v/>
      </c>
      <c r="B11" s="296" t="str">
        <f>IF(RESUMEN!I13="","",RESUMEN!I13)</f>
        <v/>
      </c>
      <c r="C11" s="285" t="str">
        <f>IF(RESUMEN!J13="","",RESUMEN!J13)</f>
        <v/>
      </c>
      <c r="D11" s="288"/>
      <c r="E11" s="288"/>
      <c r="F11" s="289"/>
      <c r="G11" s="290">
        <v>0</v>
      </c>
      <c r="H11" s="290">
        <v>0</v>
      </c>
      <c r="I11" s="290">
        <v>0</v>
      </c>
      <c r="J11" s="291">
        <v>0</v>
      </c>
      <c r="K11" s="292">
        <v>0</v>
      </c>
      <c r="L11" s="292">
        <v>0</v>
      </c>
      <c r="M11" s="290">
        <v>0</v>
      </c>
      <c r="N11" s="168">
        <f t="shared" si="1"/>
        <v>0</v>
      </c>
      <c r="O11" s="290">
        <v>0</v>
      </c>
      <c r="P11" s="168">
        <f t="shared" si="2"/>
        <v>0</v>
      </c>
      <c r="Q11" s="168">
        <f t="shared" si="3"/>
        <v>0</v>
      </c>
      <c r="R11" s="290">
        <v>0</v>
      </c>
      <c r="S11" s="290">
        <v>0</v>
      </c>
      <c r="T11" s="168">
        <f t="shared" si="4"/>
        <v>0</v>
      </c>
      <c r="U11" s="168">
        <f t="shared" si="0"/>
        <v>0</v>
      </c>
      <c r="V11" s="293">
        <v>0</v>
      </c>
      <c r="W11" s="168">
        <f t="shared" si="5"/>
        <v>0</v>
      </c>
      <c r="X11" s="290">
        <v>0</v>
      </c>
      <c r="Y11" s="169"/>
      <c r="Z11" s="298"/>
      <c r="AA11" s="295"/>
      <c r="AB11" s="170">
        <f t="shared" si="6"/>
        <v>0</v>
      </c>
    </row>
    <row r="12" spans="1:33" ht="20.149999999999999" customHeight="1" x14ac:dyDescent="0.3">
      <c r="A12" s="285" t="str">
        <f>IF(RESUMEN!H14="","",RESUMEN!H14)</f>
        <v/>
      </c>
      <c r="B12" s="296" t="str">
        <f>IF(RESUMEN!I14="","",RESUMEN!I14)</f>
        <v/>
      </c>
      <c r="C12" s="285" t="str">
        <f>IF(RESUMEN!J14="","",RESUMEN!J14)</f>
        <v/>
      </c>
      <c r="D12" s="288"/>
      <c r="E12" s="288"/>
      <c r="F12" s="289"/>
      <c r="G12" s="290">
        <v>0</v>
      </c>
      <c r="H12" s="290">
        <v>0</v>
      </c>
      <c r="I12" s="290">
        <v>0</v>
      </c>
      <c r="J12" s="291">
        <v>0</v>
      </c>
      <c r="K12" s="292">
        <v>0</v>
      </c>
      <c r="L12" s="292">
        <v>0</v>
      </c>
      <c r="M12" s="290">
        <v>0</v>
      </c>
      <c r="N12" s="168">
        <f t="shared" si="1"/>
        <v>0</v>
      </c>
      <c r="O12" s="290">
        <v>0</v>
      </c>
      <c r="P12" s="168">
        <f t="shared" si="2"/>
        <v>0</v>
      </c>
      <c r="Q12" s="168">
        <f t="shared" si="3"/>
        <v>0</v>
      </c>
      <c r="R12" s="290">
        <v>0</v>
      </c>
      <c r="S12" s="290">
        <v>0</v>
      </c>
      <c r="T12" s="168">
        <f t="shared" si="4"/>
        <v>0</v>
      </c>
      <c r="U12" s="168">
        <f t="shared" si="0"/>
        <v>0</v>
      </c>
      <c r="V12" s="293">
        <v>0</v>
      </c>
      <c r="W12" s="168">
        <f t="shared" si="5"/>
        <v>0</v>
      </c>
      <c r="X12" s="290">
        <v>0</v>
      </c>
      <c r="Y12" s="169"/>
      <c r="Z12" s="294"/>
      <c r="AA12" s="295"/>
      <c r="AB12" s="170">
        <f t="shared" si="6"/>
        <v>0</v>
      </c>
    </row>
    <row r="13" spans="1:33" ht="20.149999999999999" customHeight="1" x14ac:dyDescent="0.3">
      <c r="A13" s="285" t="str">
        <f>IF(RESUMEN!H15="","",RESUMEN!H15)</f>
        <v/>
      </c>
      <c r="B13" s="296" t="str">
        <f>IF(RESUMEN!I15="","",RESUMEN!I15)</f>
        <v/>
      </c>
      <c r="C13" s="285" t="str">
        <f>IF(RESUMEN!J15="","",RESUMEN!J15)</f>
        <v/>
      </c>
      <c r="D13" s="288"/>
      <c r="E13" s="288"/>
      <c r="F13" s="289"/>
      <c r="G13" s="290">
        <v>0</v>
      </c>
      <c r="H13" s="290">
        <v>0</v>
      </c>
      <c r="I13" s="290">
        <v>0</v>
      </c>
      <c r="J13" s="291">
        <v>0</v>
      </c>
      <c r="K13" s="292">
        <v>0</v>
      </c>
      <c r="L13" s="292">
        <v>0</v>
      </c>
      <c r="M13" s="290">
        <v>0</v>
      </c>
      <c r="N13" s="168">
        <f t="shared" si="1"/>
        <v>0</v>
      </c>
      <c r="O13" s="290">
        <v>0</v>
      </c>
      <c r="P13" s="168">
        <f t="shared" si="2"/>
        <v>0</v>
      </c>
      <c r="Q13" s="168">
        <f t="shared" si="3"/>
        <v>0</v>
      </c>
      <c r="R13" s="290">
        <v>0</v>
      </c>
      <c r="S13" s="290">
        <v>0</v>
      </c>
      <c r="T13" s="168">
        <f t="shared" si="4"/>
        <v>0</v>
      </c>
      <c r="U13" s="168">
        <f t="shared" si="0"/>
        <v>0</v>
      </c>
      <c r="V13" s="293">
        <v>0</v>
      </c>
      <c r="W13" s="168">
        <f t="shared" si="5"/>
        <v>0</v>
      </c>
      <c r="X13" s="290">
        <v>0</v>
      </c>
      <c r="Y13" s="169"/>
      <c r="Z13" s="294"/>
      <c r="AA13" s="295"/>
      <c r="AB13" s="170">
        <f t="shared" si="6"/>
        <v>0</v>
      </c>
    </row>
    <row r="14" spans="1:33" ht="20.149999999999999" customHeight="1" x14ac:dyDescent="0.3">
      <c r="A14" s="285" t="str">
        <f>IF(RESUMEN!H16="","",RESUMEN!H16)</f>
        <v/>
      </c>
      <c r="B14" s="296" t="str">
        <f>IF(RESUMEN!I16="","",RESUMEN!I16)</f>
        <v/>
      </c>
      <c r="C14" s="285" t="str">
        <f>IF(RESUMEN!J16="","",RESUMEN!J16)</f>
        <v/>
      </c>
      <c r="D14" s="288"/>
      <c r="E14" s="288"/>
      <c r="F14" s="289"/>
      <c r="G14" s="290">
        <v>0</v>
      </c>
      <c r="H14" s="290">
        <v>0</v>
      </c>
      <c r="I14" s="290">
        <v>0</v>
      </c>
      <c r="J14" s="291">
        <v>0</v>
      </c>
      <c r="K14" s="292">
        <v>0</v>
      </c>
      <c r="L14" s="292">
        <v>0</v>
      </c>
      <c r="M14" s="290">
        <v>0</v>
      </c>
      <c r="N14" s="168">
        <f t="shared" si="1"/>
        <v>0</v>
      </c>
      <c r="O14" s="290">
        <v>0</v>
      </c>
      <c r="P14" s="168">
        <f t="shared" si="2"/>
        <v>0</v>
      </c>
      <c r="Q14" s="168">
        <f t="shared" si="3"/>
        <v>0</v>
      </c>
      <c r="R14" s="290">
        <v>0</v>
      </c>
      <c r="S14" s="290">
        <v>0</v>
      </c>
      <c r="T14" s="168">
        <f t="shared" si="4"/>
        <v>0</v>
      </c>
      <c r="U14" s="168">
        <f t="shared" si="0"/>
        <v>0</v>
      </c>
      <c r="V14" s="293">
        <v>0</v>
      </c>
      <c r="W14" s="168">
        <f t="shared" si="5"/>
        <v>0</v>
      </c>
      <c r="X14" s="290">
        <v>0</v>
      </c>
      <c r="Y14" s="169"/>
      <c r="Z14" s="294"/>
      <c r="AA14" s="295"/>
      <c r="AB14" s="170">
        <f t="shared" si="6"/>
        <v>0</v>
      </c>
    </row>
    <row r="15" spans="1:33" ht="20.149999999999999" customHeight="1" x14ac:dyDescent="0.3">
      <c r="A15" s="285" t="str">
        <f>IF(RESUMEN!H17="","",RESUMEN!H17)</f>
        <v/>
      </c>
      <c r="B15" s="296" t="str">
        <f>IF(RESUMEN!I17="","",RESUMEN!I17)</f>
        <v/>
      </c>
      <c r="C15" s="285" t="str">
        <f>IF(RESUMEN!J17="","",RESUMEN!J17)</f>
        <v/>
      </c>
      <c r="D15" s="288"/>
      <c r="E15" s="288"/>
      <c r="F15" s="289"/>
      <c r="G15" s="290">
        <v>0</v>
      </c>
      <c r="H15" s="290">
        <v>0</v>
      </c>
      <c r="I15" s="290">
        <v>0</v>
      </c>
      <c r="J15" s="291">
        <v>0</v>
      </c>
      <c r="K15" s="292">
        <v>0</v>
      </c>
      <c r="L15" s="292">
        <v>0</v>
      </c>
      <c r="M15" s="290">
        <v>0</v>
      </c>
      <c r="N15" s="168">
        <f t="shared" si="1"/>
        <v>0</v>
      </c>
      <c r="O15" s="290">
        <v>0</v>
      </c>
      <c r="P15" s="168">
        <f t="shared" si="2"/>
        <v>0</v>
      </c>
      <c r="Q15" s="168">
        <f t="shared" si="3"/>
        <v>0</v>
      </c>
      <c r="R15" s="290">
        <v>0</v>
      </c>
      <c r="S15" s="290">
        <v>0</v>
      </c>
      <c r="T15" s="168">
        <f t="shared" si="4"/>
        <v>0</v>
      </c>
      <c r="U15" s="168">
        <f t="shared" si="0"/>
        <v>0</v>
      </c>
      <c r="V15" s="293">
        <v>0</v>
      </c>
      <c r="W15" s="168">
        <f t="shared" si="5"/>
        <v>0</v>
      </c>
      <c r="X15" s="290">
        <v>0</v>
      </c>
      <c r="Y15" s="169"/>
      <c r="Z15" s="294"/>
      <c r="AA15" s="295"/>
      <c r="AB15" s="170">
        <f t="shared" si="6"/>
        <v>0</v>
      </c>
    </row>
    <row r="16" spans="1:33" ht="20.149999999999999" customHeight="1" x14ac:dyDescent="0.3">
      <c r="A16" s="285" t="str">
        <f>IF(RESUMEN!H18="","",RESUMEN!H18)</f>
        <v/>
      </c>
      <c r="B16" s="296" t="str">
        <f>IF(RESUMEN!I18="","",RESUMEN!I18)</f>
        <v/>
      </c>
      <c r="C16" s="285" t="str">
        <f>IF(RESUMEN!J18="","",RESUMEN!J18)</f>
        <v/>
      </c>
      <c r="D16" s="288"/>
      <c r="E16" s="288"/>
      <c r="F16" s="289"/>
      <c r="G16" s="290">
        <v>0</v>
      </c>
      <c r="H16" s="290">
        <v>0</v>
      </c>
      <c r="I16" s="290">
        <v>0</v>
      </c>
      <c r="J16" s="291">
        <v>0</v>
      </c>
      <c r="K16" s="292">
        <v>0</v>
      </c>
      <c r="L16" s="292">
        <v>0</v>
      </c>
      <c r="M16" s="290">
        <v>0</v>
      </c>
      <c r="N16" s="168">
        <f t="shared" si="1"/>
        <v>0</v>
      </c>
      <c r="O16" s="290">
        <v>0</v>
      </c>
      <c r="P16" s="168">
        <f t="shared" si="2"/>
        <v>0</v>
      </c>
      <c r="Q16" s="168">
        <f t="shared" si="3"/>
        <v>0</v>
      </c>
      <c r="R16" s="290">
        <v>0</v>
      </c>
      <c r="S16" s="290">
        <v>0</v>
      </c>
      <c r="T16" s="168">
        <f t="shared" si="4"/>
        <v>0</v>
      </c>
      <c r="U16" s="168">
        <f t="shared" si="0"/>
        <v>0</v>
      </c>
      <c r="V16" s="293">
        <v>0</v>
      </c>
      <c r="W16" s="168">
        <f t="shared" si="5"/>
        <v>0</v>
      </c>
      <c r="X16" s="290">
        <v>0</v>
      </c>
      <c r="Y16" s="169"/>
      <c r="Z16" s="294"/>
      <c r="AA16" s="295"/>
      <c r="AB16" s="170">
        <f t="shared" si="6"/>
        <v>0</v>
      </c>
    </row>
    <row r="17" spans="1:28" ht="20.149999999999999" customHeight="1" x14ac:dyDescent="0.3">
      <c r="A17" s="285"/>
      <c r="B17" s="296"/>
      <c r="C17" s="285"/>
      <c r="D17" s="288"/>
      <c r="E17" s="288"/>
      <c r="F17" s="289"/>
      <c r="G17" s="290"/>
      <c r="H17" s="290"/>
      <c r="I17" s="290"/>
      <c r="J17" s="291">
        <v>0</v>
      </c>
      <c r="K17" s="292"/>
      <c r="L17" s="292"/>
      <c r="M17" s="290"/>
      <c r="N17" s="168"/>
      <c r="O17" s="290"/>
      <c r="P17" s="168"/>
      <c r="Q17" s="168"/>
      <c r="R17" s="290"/>
      <c r="S17" s="290"/>
      <c r="T17" s="168"/>
      <c r="U17" s="168"/>
      <c r="V17" s="293"/>
      <c r="W17" s="168"/>
      <c r="X17" s="290"/>
      <c r="Y17" s="169"/>
      <c r="Z17" s="294"/>
      <c r="AA17" s="295"/>
      <c r="AB17" s="170"/>
    </row>
    <row r="18" spans="1:28" ht="20.149999999999999" customHeight="1" x14ac:dyDescent="0.3">
      <c r="A18" s="285"/>
      <c r="B18" s="296"/>
      <c r="C18" s="285"/>
      <c r="D18" s="288"/>
      <c r="E18" s="288"/>
      <c r="F18" s="289"/>
      <c r="G18" s="290"/>
      <c r="H18" s="290"/>
      <c r="I18" s="290"/>
      <c r="J18" s="291">
        <v>0</v>
      </c>
      <c r="K18" s="292"/>
      <c r="L18" s="292"/>
      <c r="M18" s="290"/>
      <c r="N18" s="168"/>
      <c r="O18" s="290"/>
      <c r="P18" s="168"/>
      <c r="Q18" s="168"/>
      <c r="R18" s="290"/>
      <c r="S18" s="290"/>
      <c r="T18" s="168"/>
      <c r="U18" s="168"/>
      <c r="V18" s="293"/>
      <c r="W18" s="168"/>
      <c r="X18" s="290"/>
      <c r="Y18" s="169"/>
      <c r="Z18" s="294"/>
      <c r="AA18" s="295"/>
      <c r="AB18" s="170"/>
    </row>
    <row r="19" spans="1:28" ht="20.149999999999999" customHeight="1" x14ac:dyDescent="0.3">
      <c r="A19" s="285"/>
      <c r="B19" s="296"/>
      <c r="C19" s="285"/>
      <c r="D19" s="288"/>
      <c r="E19" s="288"/>
      <c r="F19" s="289"/>
      <c r="G19" s="290"/>
      <c r="H19" s="290"/>
      <c r="I19" s="290"/>
      <c r="J19" s="291">
        <v>0</v>
      </c>
      <c r="K19" s="292"/>
      <c r="L19" s="292"/>
      <c r="M19" s="290"/>
      <c r="N19" s="168"/>
      <c r="O19" s="290"/>
      <c r="P19" s="168"/>
      <c r="Q19" s="168"/>
      <c r="R19" s="290"/>
      <c r="S19" s="290"/>
      <c r="T19" s="168"/>
      <c r="U19" s="168"/>
      <c r="V19" s="293"/>
      <c r="W19" s="168"/>
      <c r="X19" s="290"/>
      <c r="Y19" s="169"/>
      <c r="Z19" s="294"/>
      <c r="AA19" s="295"/>
      <c r="AB19" s="170"/>
    </row>
    <row r="20" spans="1:28" ht="20.149999999999999" customHeight="1" x14ac:dyDescent="0.3">
      <c r="A20" s="285"/>
      <c r="B20" s="296"/>
      <c r="C20" s="285"/>
      <c r="D20" s="288"/>
      <c r="E20" s="288"/>
      <c r="F20" s="289"/>
      <c r="G20" s="290"/>
      <c r="H20" s="290"/>
      <c r="I20" s="290"/>
      <c r="J20" s="291">
        <v>0</v>
      </c>
      <c r="K20" s="292"/>
      <c r="L20" s="292"/>
      <c r="M20" s="290"/>
      <c r="N20" s="168"/>
      <c r="O20" s="290"/>
      <c r="P20" s="168"/>
      <c r="Q20" s="168"/>
      <c r="R20" s="290"/>
      <c r="S20" s="290"/>
      <c r="T20" s="168"/>
      <c r="U20" s="168"/>
      <c r="V20" s="293"/>
      <c r="W20" s="168"/>
      <c r="X20" s="290"/>
      <c r="Y20" s="169"/>
      <c r="Z20" s="294"/>
      <c r="AA20" s="295"/>
      <c r="AB20" s="170"/>
    </row>
    <row r="21" spans="1:28" ht="20.149999999999999" customHeight="1" x14ac:dyDescent="0.3">
      <c r="A21" s="285"/>
      <c r="B21" s="296"/>
      <c r="C21" s="285"/>
      <c r="D21" s="288"/>
      <c r="E21" s="288"/>
      <c r="F21" s="289"/>
      <c r="G21" s="290"/>
      <c r="H21" s="290"/>
      <c r="I21" s="290"/>
      <c r="J21" s="291">
        <v>0</v>
      </c>
      <c r="K21" s="292"/>
      <c r="L21" s="292"/>
      <c r="M21" s="290"/>
      <c r="N21" s="168"/>
      <c r="O21" s="290"/>
      <c r="P21" s="168"/>
      <c r="Q21" s="168"/>
      <c r="R21" s="290"/>
      <c r="S21" s="290"/>
      <c r="T21" s="168"/>
      <c r="U21" s="168"/>
      <c r="V21" s="293"/>
      <c r="W21" s="168"/>
      <c r="X21" s="290"/>
      <c r="Y21" s="169"/>
      <c r="Z21" s="294"/>
      <c r="AA21" s="295"/>
      <c r="AB21" s="170"/>
    </row>
    <row r="22" spans="1:28" ht="20.149999999999999" customHeight="1" x14ac:dyDescent="0.3">
      <c r="A22" s="285"/>
      <c r="B22" s="296"/>
      <c r="C22" s="285"/>
      <c r="D22" s="288"/>
      <c r="E22" s="288"/>
      <c r="F22" s="289"/>
      <c r="G22" s="290"/>
      <c r="H22" s="290"/>
      <c r="I22" s="290"/>
      <c r="J22" s="291">
        <v>0</v>
      </c>
      <c r="K22" s="292"/>
      <c r="L22" s="292"/>
      <c r="M22" s="290"/>
      <c r="N22" s="168"/>
      <c r="O22" s="290"/>
      <c r="P22" s="168"/>
      <c r="Q22" s="168"/>
      <c r="R22" s="290"/>
      <c r="S22" s="290"/>
      <c r="T22" s="168"/>
      <c r="U22" s="168"/>
      <c r="V22" s="293"/>
      <c r="W22" s="168"/>
      <c r="X22" s="290"/>
      <c r="Y22" s="169"/>
      <c r="Z22" s="294"/>
      <c r="AA22" s="295"/>
      <c r="AB22" s="170"/>
    </row>
    <row r="23" spans="1:28" ht="20.149999999999999" customHeight="1" x14ac:dyDescent="0.3">
      <c r="A23" s="285"/>
      <c r="B23" s="296"/>
      <c r="C23" s="285"/>
      <c r="D23" s="288"/>
      <c r="E23" s="288"/>
      <c r="F23" s="289"/>
      <c r="G23" s="290"/>
      <c r="H23" s="290"/>
      <c r="I23" s="290"/>
      <c r="J23" s="291">
        <v>0</v>
      </c>
      <c r="K23" s="292"/>
      <c r="L23" s="292"/>
      <c r="M23" s="290"/>
      <c r="N23" s="168"/>
      <c r="O23" s="290"/>
      <c r="P23" s="168"/>
      <c r="Q23" s="168"/>
      <c r="R23" s="290"/>
      <c r="S23" s="290"/>
      <c r="T23" s="168"/>
      <c r="U23" s="168"/>
      <c r="V23" s="293"/>
      <c r="W23" s="168"/>
      <c r="X23" s="290"/>
      <c r="Y23" s="169"/>
      <c r="Z23" s="294"/>
      <c r="AA23" s="295"/>
      <c r="AB23" s="170"/>
    </row>
    <row r="24" spans="1:28" ht="20.149999999999999" customHeight="1" x14ac:dyDescent="0.3">
      <c r="A24" s="285"/>
      <c r="B24" s="296"/>
      <c r="C24" s="285"/>
      <c r="D24" s="288"/>
      <c r="E24" s="288"/>
      <c r="F24" s="289"/>
      <c r="G24" s="290"/>
      <c r="H24" s="290"/>
      <c r="I24" s="290"/>
      <c r="J24" s="291">
        <v>0</v>
      </c>
      <c r="K24" s="292"/>
      <c r="L24" s="292"/>
      <c r="M24" s="290"/>
      <c r="N24" s="168"/>
      <c r="O24" s="290"/>
      <c r="P24" s="168"/>
      <c r="Q24" s="168"/>
      <c r="R24" s="290"/>
      <c r="S24" s="290"/>
      <c r="T24" s="168"/>
      <c r="U24" s="168"/>
      <c r="V24" s="293"/>
      <c r="W24" s="168"/>
      <c r="X24" s="290"/>
      <c r="Y24" s="169"/>
      <c r="Z24" s="294"/>
      <c r="AA24" s="295"/>
      <c r="AB24" s="170"/>
    </row>
    <row r="25" spans="1:28" ht="20.149999999999999" customHeight="1" x14ac:dyDescent="0.3">
      <c r="A25" s="285"/>
      <c r="B25" s="296"/>
      <c r="C25" s="285"/>
      <c r="D25" s="288"/>
      <c r="E25" s="288"/>
      <c r="F25" s="289"/>
      <c r="G25" s="290"/>
      <c r="H25" s="290"/>
      <c r="I25" s="290"/>
      <c r="J25" s="291">
        <v>0</v>
      </c>
      <c r="K25" s="292"/>
      <c r="L25" s="292"/>
      <c r="M25" s="290"/>
      <c r="N25" s="168"/>
      <c r="O25" s="290"/>
      <c r="P25" s="168"/>
      <c r="Q25" s="168"/>
      <c r="R25" s="290"/>
      <c r="S25" s="290"/>
      <c r="T25" s="168"/>
      <c r="U25" s="168"/>
      <c r="V25" s="293"/>
      <c r="W25" s="168"/>
      <c r="X25" s="290"/>
      <c r="Y25" s="169"/>
      <c r="Z25" s="294"/>
      <c r="AA25" s="295"/>
      <c r="AB25" s="170"/>
    </row>
    <row r="26" spans="1:28" ht="20.149999999999999" customHeight="1" x14ac:dyDescent="0.3">
      <c r="A26" s="285"/>
      <c r="B26" s="296"/>
      <c r="C26" s="285"/>
      <c r="D26" s="288"/>
      <c r="E26" s="288"/>
      <c r="F26" s="289"/>
      <c r="G26" s="290"/>
      <c r="H26" s="290"/>
      <c r="I26" s="290"/>
      <c r="J26" s="291">
        <v>0</v>
      </c>
      <c r="K26" s="292"/>
      <c r="L26" s="292"/>
      <c r="M26" s="290"/>
      <c r="N26" s="168"/>
      <c r="O26" s="290"/>
      <c r="P26" s="168"/>
      <c r="Q26" s="168"/>
      <c r="R26" s="290"/>
      <c r="S26" s="290"/>
      <c r="T26" s="168"/>
      <c r="U26" s="168"/>
      <c r="V26" s="293"/>
      <c r="W26" s="168"/>
      <c r="X26" s="290"/>
      <c r="Y26" s="169"/>
      <c r="Z26" s="294"/>
      <c r="AA26" s="295"/>
      <c r="AB26" s="170"/>
    </row>
    <row r="27" spans="1:28" ht="20.149999999999999" customHeight="1" x14ac:dyDescent="0.3">
      <c r="A27" s="285"/>
      <c r="B27" s="296"/>
      <c r="C27" s="285"/>
      <c r="D27" s="288"/>
      <c r="E27" s="288"/>
      <c r="F27" s="289"/>
      <c r="G27" s="290"/>
      <c r="H27" s="290"/>
      <c r="I27" s="290"/>
      <c r="J27" s="291">
        <v>0</v>
      </c>
      <c r="K27" s="292"/>
      <c r="L27" s="292"/>
      <c r="M27" s="290"/>
      <c r="N27" s="168"/>
      <c r="O27" s="290"/>
      <c r="P27" s="168"/>
      <c r="Q27" s="168"/>
      <c r="R27" s="290"/>
      <c r="S27" s="290"/>
      <c r="T27" s="168"/>
      <c r="U27" s="168"/>
      <c r="V27" s="293"/>
      <c r="W27" s="168"/>
      <c r="X27" s="290"/>
      <c r="Y27" s="169"/>
      <c r="Z27" s="294"/>
      <c r="AA27" s="295"/>
      <c r="AB27" s="170"/>
    </row>
    <row r="28" spans="1:28" ht="20.149999999999999" customHeight="1" x14ac:dyDescent="0.3">
      <c r="A28" s="285"/>
      <c r="B28" s="296"/>
      <c r="C28" s="285"/>
      <c r="D28" s="288"/>
      <c r="E28" s="288"/>
      <c r="F28" s="289"/>
      <c r="G28" s="290"/>
      <c r="H28" s="290"/>
      <c r="I28" s="290"/>
      <c r="J28" s="291">
        <v>0</v>
      </c>
      <c r="K28" s="292"/>
      <c r="L28" s="292"/>
      <c r="M28" s="290"/>
      <c r="N28" s="168"/>
      <c r="O28" s="290"/>
      <c r="P28" s="168"/>
      <c r="Q28" s="168"/>
      <c r="R28" s="290"/>
      <c r="S28" s="290"/>
      <c r="T28" s="168"/>
      <c r="U28" s="168"/>
      <c r="V28" s="293"/>
      <c r="W28" s="168"/>
      <c r="X28" s="290"/>
      <c r="Y28" s="169"/>
      <c r="Z28" s="294"/>
      <c r="AA28" s="295"/>
      <c r="AB28" s="170"/>
    </row>
    <row r="29" spans="1:28" ht="20.149999999999999" customHeight="1" x14ac:dyDescent="0.3">
      <c r="A29" s="285"/>
      <c r="B29" s="296"/>
      <c r="C29" s="285"/>
      <c r="D29" s="288"/>
      <c r="E29" s="288"/>
      <c r="F29" s="289"/>
      <c r="G29" s="290"/>
      <c r="H29" s="290"/>
      <c r="I29" s="290"/>
      <c r="J29" s="291">
        <v>0</v>
      </c>
      <c r="K29" s="292"/>
      <c r="L29" s="292"/>
      <c r="M29" s="290"/>
      <c r="N29" s="168"/>
      <c r="O29" s="290"/>
      <c r="P29" s="168"/>
      <c r="Q29" s="168"/>
      <c r="R29" s="290"/>
      <c r="S29" s="290"/>
      <c r="T29" s="168"/>
      <c r="U29" s="168"/>
      <c r="V29" s="293"/>
      <c r="W29" s="168"/>
      <c r="X29" s="290"/>
      <c r="Y29" s="169"/>
      <c r="Z29" s="294"/>
      <c r="AA29" s="295"/>
      <c r="AB29" s="170"/>
    </row>
    <row r="30" spans="1:28" ht="20.149999999999999" customHeight="1" x14ac:dyDescent="0.3">
      <c r="A30" s="285"/>
      <c r="B30" s="296"/>
      <c r="C30" s="285"/>
      <c r="D30" s="288"/>
      <c r="E30" s="288"/>
      <c r="F30" s="289"/>
      <c r="G30" s="290"/>
      <c r="H30" s="290"/>
      <c r="I30" s="290"/>
      <c r="J30" s="291">
        <v>0</v>
      </c>
      <c r="K30" s="292"/>
      <c r="L30" s="292"/>
      <c r="M30" s="290"/>
      <c r="N30" s="168"/>
      <c r="O30" s="290"/>
      <c r="P30" s="168"/>
      <c r="Q30" s="168"/>
      <c r="R30" s="290"/>
      <c r="S30" s="290"/>
      <c r="T30" s="168"/>
      <c r="U30" s="168"/>
      <c r="V30" s="293"/>
      <c r="W30" s="168"/>
      <c r="X30" s="290"/>
      <c r="Y30" s="169"/>
      <c r="Z30" s="294"/>
      <c r="AA30" s="295"/>
      <c r="AB30" s="170"/>
    </row>
    <row r="31" spans="1:28" ht="20.149999999999999" customHeight="1" x14ac:dyDescent="0.3">
      <c r="A31" s="285"/>
      <c r="B31" s="296"/>
      <c r="C31" s="285"/>
      <c r="D31" s="288"/>
      <c r="E31" s="288"/>
      <c r="F31" s="289"/>
      <c r="G31" s="290"/>
      <c r="H31" s="290"/>
      <c r="I31" s="290"/>
      <c r="J31" s="291">
        <v>0</v>
      </c>
      <c r="K31" s="292"/>
      <c r="L31" s="292"/>
      <c r="M31" s="290"/>
      <c r="N31" s="168"/>
      <c r="O31" s="290"/>
      <c r="P31" s="168"/>
      <c r="Q31" s="168"/>
      <c r="R31" s="290"/>
      <c r="S31" s="290"/>
      <c r="T31" s="168"/>
      <c r="U31" s="168"/>
      <c r="V31" s="293"/>
      <c r="W31" s="168"/>
      <c r="X31" s="290"/>
      <c r="Y31" s="169"/>
      <c r="Z31" s="294"/>
      <c r="AA31" s="295"/>
      <c r="AB31" s="170"/>
    </row>
    <row r="32" spans="1:28" ht="20.149999999999999" customHeight="1" x14ac:dyDescent="0.3">
      <c r="A32" s="285"/>
      <c r="B32" s="296"/>
      <c r="C32" s="285"/>
      <c r="D32" s="288"/>
      <c r="E32" s="288"/>
      <c r="F32" s="289"/>
      <c r="G32" s="290">
        <v>0</v>
      </c>
      <c r="H32" s="290">
        <v>0</v>
      </c>
      <c r="I32" s="290">
        <v>0</v>
      </c>
      <c r="J32" s="291">
        <v>0</v>
      </c>
      <c r="K32" s="292">
        <v>0</v>
      </c>
      <c r="L32" s="292">
        <v>0</v>
      </c>
      <c r="M32" s="290">
        <v>0</v>
      </c>
      <c r="N32" s="168"/>
      <c r="O32" s="290">
        <v>0</v>
      </c>
      <c r="P32" s="168"/>
      <c r="Q32" s="168"/>
      <c r="R32" s="290">
        <v>0</v>
      </c>
      <c r="S32" s="290">
        <v>0</v>
      </c>
      <c r="T32" s="168"/>
      <c r="U32" s="168"/>
      <c r="V32" s="293">
        <v>0</v>
      </c>
      <c r="W32" s="168"/>
      <c r="X32" s="290">
        <v>0</v>
      </c>
      <c r="Y32" s="169"/>
      <c r="Z32" s="298"/>
      <c r="AA32" s="295"/>
      <c r="AB32" s="170"/>
    </row>
    <row r="33" spans="1:28" ht="20.149999999999999" customHeight="1" x14ac:dyDescent="0.3">
      <c r="A33" s="173"/>
      <c r="B33" s="299"/>
      <c r="C33" s="299"/>
      <c r="D33" s="299"/>
      <c r="E33" s="299"/>
      <c r="F33" s="299"/>
      <c r="G33" s="59">
        <f>SUM(G7:G32)</f>
        <v>0</v>
      </c>
      <c r="H33" s="59">
        <f>SUM(H7:H32)</f>
        <v>0</v>
      </c>
      <c r="I33" s="59">
        <f>SUM(I7:I32)</f>
        <v>0</v>
      </c>
      <c r="J33" s="300"/>
      <c r="K33" s="300"/>
      <c r="L33" s="300"/>
      <c r="M33" s="301"/>
      <c r="N33" s="59">
        <f>SUM(N7:N32)</f>
        <v>0</v>
      </c>
      <c r="O33" s="301"/>
      <c r="P33" s="59">
        <f t="shared" ref="P33:U33" si="7">SUM(P7:P32)</f>
        <v>0</v>
      </c>
      <c r="Q33" s="59">
        <f t="shared" si="7"/>
        <v>0</v>
      </c>
      <c r="R33" s="59">
        <f t="shared" si="7"/>
        <v>0</v>
      </c>
      <c r="S33" s="59">
        <f t="shared" si="7"/>
        <v>0</v>
      </c>
      <c r="T33" s="59">
        <f t="shared" si="7"/>
        <v>0</v>
      </c>
      <c r="U33" s="59">
        <f t="shared" si="7"/>
        <v>0</v>
      </c>
      <c r="V33" s="302">
        <v>0</v>
      </c>
      <c r="W33" s="59">
        <f>SUM(W7:W32)</f>
        <v>0</v>
      </c>
      <c r="X33" s="303">
        <v>0</v>
      </c>
      <c r="Y33" s="304"/>
      <c r="Z33" s="304"/>
      <c r="AA33" s="305"/>
      <c r="AB33" s="174">
        <f>SUM(AB7:AB32)</f>
        <v>0</v>
      </c>
    </row>
    <row r="34" spans="1:28" x14ac:dyDescent="0.3">
      <c r="C34" s="175" t="s">
        <v>228</v>
      </c>
      <c r="D34" s="176"/>
      <c r="E34" s="176"/>
      <c r="F34" s="176"/>
      <c r="G34" s="177">
        <f>SUMPRODUCT(G7:G32,$V$7:$V$32)</f>
        <v>0</v>
      </c>
      <c r="H34" s="177">
        <f>SUMPRODUCT(H7:H32,$V$7:$V$32)</f>
        <v>0</v>
      </c>
      <c r="I34" s="177">
        <f>SUMPRODUCT(I7:I32,$V$7:$V$32)</f>
        <v>0</v>
      </c>
      <c r="J34" s="176"/>
      <c r="K34" s="176"/>
      <c r="L34" s="176"/>
      <c r="M34" s="176"/>
      <c r="N34" s="177">
        <f>SUMPRODUCT(N7:N32,$V$7:$V$32)</f>
        <v>0</v>
      </c>
      <c r="O34" s="176"/>
      <c r="P34" s="177">
        <f t="shared" ref="P34:U34" si="8">SUMPRODUCT(P7:P32,$V$7:$V$32)</f>
        <v>0</v>
      </c>
      <c r="Q34" s="177">
        <f t="shared" si="8"/>
        <v>0</v>
      </c>
      <c r="R34" s="177">
        <f t="shared" si="8"/>
        <v>0</v>
      </c>
      <c r="S34" s="177">
        <f t="shared" si="8"/>
        <v>0</v>
      </c>
      <c r="T34" s="177">
        <f t="shared" si="8"/>
        <v>0</v>
      </c>
      <c r="U34" s="177">
        <f t="shared" si="8"/>
        <v>0</v>
      </c>
      <c r="V34" s="176"/>
      <c r="W34" s="176"/>
      <c r="X34" s="178"/>
    </row>
    <row r="37" spans="1:28" x14ac:dyDescent="0.3">
      <c r="I37" s="179"/>
      <c r="J37" s="172"/>
      <c r="K37" s="172"/>
      <c r="L37" s="172"/>
      <c r="M37" s="172"/>
      <c r="N37" s="179"/>
      <c r="O37" s="179"/>
      <c r="V37" s="180"/>
    </row>
  </sheetData>
  <sheetProtection algorithmName="SHA-512" hashValue="7UcfP7JpzMktBqg57nGjqSoA9eHpnHawJ4uzF+rIJf2BL9g8+cbI5oCeLZ2BNXCwTDOxDI7rznf2k+2bY5SO/g==" saltValue="vrW5gaKNzUpE2BJkrEENHg==" spinCount="100000" sheet="1" objects="1" scenarios="1"/>
  <mergeCells count="31">
    <mergeCell ref="J1:K1"/>
    <mergeCell ref="AA5:AA6"/>
    <mergeCell ref="AB5:AB6"/>
    <mergeCell ref="U5:U6"/>
    <mergeCell ref="V5:V6"/>
    <mergeCell ref="W5:W6"/>
    <mergeCell ref="X5:X6"/>
    <mergeCell ref="Y5:Y6"/>
    <mergeCell ref="Z5:Z6"/>
    <mergeCell ref="R5:R6"/>
    <mergeCell ref="S5:S6"/>
    <mergeCell ref="T5:T6"/>
    <mergeCell ref="M5:M6"/>
    <mergeCell ref="N5:N6"/>
    <mergeCell ref="O5:O6"/>
    <mergeCell ref="P5:P6"/>
    <mergeCell ref="Q5:Q6"/>
    <mergeCell ref="J5:J6"/>
    <mergeCell ref="K5:K6"/>
    <mergeCell ref="L5:L6"/>
    <mergeCell ref="A5:A6"/>
    <mergeCell ref="B5:B6"/>
    <mergeCell ref="C5:C6"/>
    <mergeCell ref="D5:E5"/>
    <mergeCell ref="F5:F6"/>
    <mergeCell ref="C1:I1"/>
    <mergeCell ref="B3:G3"/>
    <mergeCell ref="B4:G4"/>
    <mergeCell ref="H5:H6"/>
    <mergeCell ref="G5:G6"/>
    <mergeCell ref="I5:I6"/>
  </mergeCells>
  <phoneticPr fontId="30" type="noConversion"/>
  <dataValidations xWindow="1023" yWindow="24542" count="1">
    <dataValidation type="list" allowBlank="1" showErrorMessage="1" sqref="Y7:Y32">
      <formula1>$AG$6:$AG$9</formula1>
      <formula2>0</formula2>
    </dataValidation>
  </dataValidations>
  <pageMargins left="0.7" right="0.7" top="0.75" bottom="0.75" header="0.51180555555555551" footer="0.51180555555555551"/>
  <pageSetup paperSize="9" firstPageNumber="0" orientation="portrait" horizontalDpi="300" verticalDpi="300"/>
  <headerFooter alignWithMargins="0"/>
  <drawing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26"/>
  </sheetPr>
  <dimension ref="A1:AG37"/>
  <sheetViews>
    <sheetView topLeftCell="A5" zoomScale="85" zoomScaleNormal="85" workbookViewId="0">
      <selection activeCell="A9" sqref="A9"/>
    </sheetView>
  </sheetViews>
  <sheetFormatPr baseColWidth="10" defaultColWidth="11.453125" defaultRowHeight="12" x14ac:dyDescent="0.3"/>
  <cols>
    <col min="1" max="1" width="11.453125" style="171"/>
    <col min="2" max="2" width="67" style="171" customWidth="1"/>
    <col min="3" max="3" width="44.1796875" style="171" customWidth="1"/>
    <col min="4" max="5" width="7.81640625" style="171" customWidth="1"/>
    <col min="6" max="6" width="6.81640625" style="171" customWidth="1"/>
    <col min="7" max="7" width="14.26953125" style="171" customWidth="1"/>
    <col min="8" max="8" width="9.7265625" style="171" customWidth="1"/>
    <col min="9" max="9" width="17.81640625" style="171" customWidth="1"/>
    <col min="10" max="10" width="12.81640625" style="171" customWidth="1"/>
    <col min="11" max="11" width="12.1796875" style="171" customWidth="1"/>
    <col min="12" max="14" width="11.453125" style="171"/>
    <col min="15" max="15" width="15.81640625" style="171" customWidth="1"/>
    <col min="16" max="16" width="8.1796875" style="171" customWidth="1"/>
    <col min="17" max="17" width="10.26953125" style="171" customWidth="1"/>
    <col min="18" max="18" width="11.453125" style="171"/>
    <col min="19" max="19" width="16" style="171" customWidth="1"/>
    <col min="20" max="20" width="12.54296875" style="171" customWidth="1"/>
    <col min="21" max="21" width="11.81640625" style="171" customWidth="1"/>
    <col min="22" max="22" width="11.7265625" style="171" customWidth="1"/>
    <col min="23" max="23" width="10.81640625" style="171" customWidth="1"/>
    <col min="24" max="24" width="17.26953125" style="171" customWidth="1"/>
    <col min="25" max="25" width="15.7265625" style="171" customWidth="1"/>
    <col min="26" max="26" width="11.453125" style="171"/>
    <col min="27" max="27" width="111.7265625" style="181" customWidth="1"/>
    <col min="28" max="28" width="15.81640625" style="171" customWidth="1"/>
    <col min="29" max="16384" width="11.453125" style="171"/>
  </cols>
  <sheetData>
    <row r="1" spans="1:33" ht="15" customHeight="1" x14ac:dyDescent="0.3">
      <c r="A1" s="195"/>
      <c r="B1" s="195"/>
      <c r="C1" s="433" t="s">
        <v>8</v>
      </c>
      <c r="D1" s="433"/>
      <c r="E1" s="433"/>
      <c r="F1" s="433"/>
      <c r="G1" s="433"/>
      <c r="H1" s="433"/>
      <c r="I1" s="433"/>
      <c r="J1" s="438" t="str">
        <f>RESUMEN!D2</f>
        <v/>
      </c>
      <c r="K1" s="438"/>
      <c r="L1" s="58"/>
      <c r="M1" s="58"/>
      <c r="N1" s="58"/>
      <c r="O1" s="58"/>
      <c r="P1" s="306"/>
      <c r="Q1" s="306"/>
      <c r="R1" s="307"/>
      <c r="S1" s="307"/>
      <c r="T1" s="307"/>
      <c r="U1" s="307"/>
      <c r="V1" s="307"/>
      <c r="W1" s="307"/>
      <c r="X1" s="307"/>
      <c r="Y1" s="306"/>
      <c r="Z1" s="306"/>
      <c r="AA1" s="308"/>
      <c r="AB1" s="306"/>
    </row>
    <row r="2" spans="1:33" x14ac:dyDescent="0.3">
      <c r="A2" s="195"/>
      <c r="B2" s="195"/>
      <c r="C2" s="229"/>
      <c r="D2" s="229"/>
      <c r="E2" s="229"/>
      <c r="F2" s="229"/>
      <c r="G2" s="229"/>
      <c r="H2" s="229"/>
      <c r="I2" s="229"/>
      <c r="J2" s="196"/>
      <c r="K2" s="58"/>
      <c r="L2" s="58"/>
      <c r="M2" s="58"/>
      <c r="N2" s="58"/>
      <c r="O2" s="58"/>
      <c r="P2" s="306"/>
      <c r="Q2" s="306"/>
      <c r="R2" s="307"/>
      <c r="S2" s="307"/>
      <c r="T2" s="307"/>
      <c r="U2" s="307"/>
      <c r="V2" s="307"/>
      <c r="W2" s="307"/>
      <c r="X2" s="307"/>
      <c r="Y2" s="306"/>
      <c r="Z2" s="306"/>
      <c r="AA2" s="308"/>
      <c r="AB2" s="306"/>
    </row>
    <row r="3" spans="1:33" ht="15" customHeight="1" x14ac:dyDescent="0.3">
      <c r="A3" s="309"/>
      <c r="B3" s="434" t="s">
        <v>60</v>
      </c>
      <c r="C3" s="434"/>
      <c r="D3" s="434"/>
      <c r="E3" s="434"/>
      <c r="F3" s="434"/>
      <c r="G3" s="434"/>
      <c r="H3" s="197" t="str">
        <f>RESUMEN!D4</f>
        <v/>
      </c>
      <c r="I3" s="58"/>
      <c r="J3" s="58"/>
      <c r="K3" s="58"/>
      <c r="L3" s="58"/>
      <c r="M3" s="58"/>
      <c r="N3" s="58"/>
      <c r="O3" s="58"/>
      <c r="P3" s="306"/>
      <c r="Q3" s="306"/>
      <c r="R3" s="58"/>
      <c r="S3" s="306"/>
      <c r="T3" s="307"/>
      <c r="U3" s="307"/>
      <c r="V3" s="307"/>
      <c r="W3" s="307"/>
      <c r="X3" s="307"/>
      <c r="Y3" s="307"/>
      <c r="Z3" s="307"/>
      <c r="AA3" s="308"/>
      <c r="AB3" s="307"/>
    </row>
    <row r="4" spans="1:33" ht="22.5" customHeight="1" x14ac:dyDescent="0.3">
      <c r="A4" s="195"/>
      <c r="B4" s="434" t="s">
        <v>61</v>
      </c>
      <c r="C4" s="434"/>
      <c r="D4" s="434"/>
      <c r="E4" s="434"/>
      <c r="F4" s="434"/>
      <c r="G4" s="434"/>
      <c r="H4" s="197" t="str">
        <f>RESUMEN!D5</f>
        <v/>
      </c>
      <c r="I4" s="58"/>
      <c r="J4" s="58"/>
      <c r="K4" s="58"/>
      <c r="L4" s="58"/>
      <c r="M4" s="58"/>
      <c r="N4" s="58"/>
      <c r="O4" s="58"/>
      <c r="P4" s="306"/>
      <c r="Q4" s="306"/>
      <c r="R4" s="58"/>
      <c r="S4" s="306"/>
      <c r="T4" s="307"/>
      <c r="U4" s="307"/>
      <c r="V4" s="307"/>
      <c r="W4" s="307"/>
      <c r="X4" s="307"/>
      <c r="Y4" s="307"/>
      <c r="Z4" s="307"/>
      <c r="AA4" s="308"/>
      <c r="AB4" s="307"/>
    </row>
    <row r="5" spans="1:33" ht="67.5" customHeight="1" x14ac:dyDescent="0.3">
      <c r="A5" s="436" t="s">
        <v>41</v>
      </c>
      <c r="B5" s="435" t="s">
        <v>98</v>
      </c>
      <c r="C5" s="435" t="s">
        <v>99</v>
      </c>
      <c r="D5" s="435" t="s">
        <v>65</v>
      </c>
      <c r="E5" s="435"/>
      <c r="F5" s="437" t="s">
        <v>13</v>
      </c>
      <c r="G5" s="435" t="s">
        <v>100</v>
      </c>
      <c r="H5" s="435" t="s">
        <v>117</v>
      </c>
      <c r="I5" s="435" t="s">
        <v>102</v>
      </c>
      <c r="J5" s="435" t="s">
        <v>103</v>
      </c>
      <c r="K5" s="435" t="s">
        <v>104</v>
      </c>
      <c r="L5" s="435" t="s">
        <v>105</v>
      </c>
      <c r="M5" s="435" t="s">
        <v>106</v>
      </c>
      <c r="N5" s="435" t="s">
        <v>107</v>
      </c>
      <c r="O5" s="435" t="s">
        <v>108</v>
      </c>
      <c r="P5" s="435" t="s">
        <v>109</v>
      </c>
      <c r="Q5" s="435" t="s">
        <v>110</v>
      </c>
      <c r="R5" s="435" t="s">
        <v>84</v>
      </c>
      <c r="S5" s="435" t="s">
        <v>85</v>
      </c>
      <c r="T5" s="435" t="s">
        <v>111</v>
      </c>
      <c r="U5" s="435" t="s">
        <v>112</v>
      </c>
      <c r="V5" s="435" t="s">
        <v>113</v>
      </c>
      <c r="W5" s="435" t="s">
        <v>114</v>
      </c>
      <c r="X5" s="435" t="s">
        <v>91</v>
      </c>
      <c r="Y5" s="435" t="s">
        <v>92</v>
      </c>
      <c r="Z5" s="435" t="s">
        <v>93</v>
      </c>
      <c r="AA5" s="435" t="s">
        <v>94</v>
      </c>
      <c r="AB5" s="435" t="s">
        <v>45</v>
      </c>
    </row>
    <row r="6" spans="1:33" x14ac:dyDescent="0.3">
      <c r="A6" s="436"/>
      <c r="B6" s="435"/>
      <c r="C6" s="435"/>
      <c r="D6" s="310" t="s">
        <v>115</v>
      </c>
      <c r="E6" s="310" t="s">
        <v>116</v>
      </c>
      <c r="F6" s="437"/>
      <c r="G6" s="435"/>
      <c r="H6" s="435"/>
      <c r="I6" s="435"/>
      <c r="J6" s="435"/>
      <c r="K6" s="435"/>
      <c r="L6" s="435"/>
      <c r="M6" s="435"/>
      <c r="N6" s="435"/>
      <c r="O6" s="435"/>
      <c r="P6" s="435"/>
      <c r="Q6" s="435"/>
      <c r="R6" s="435"/>
      <c r="S6" s="435"/>
      <c r="T6" s="435"/>
      <c r="U6" s="435"/>
      <c r="V6" s="435"/>
      <c r="W6" s="435"/>
      <c r="X6" s="435"/>
      <c r="Y6" s="435"/>
      <c r="Z6" s="435"/>
      <c r="AA6" s="435"/>
      <c r="AB6" s="435"/>
      <c r="AG6" s="172" t="s">
        <v>95</v>
      </c>
    </row>
    <row r="7" spans="1:33" ht="20.149999999999999" customHeight="1" x14ac:dyDescent="0.3">
      <c r="A7" s="285" t="str">
        <f>IF(RESUMEN!H9="","",RESUMEN!H9)</f>
        <v/>
      </c>
      <c r="B7" s="286" t="str">
        <f>IF(RESUMEN!I9="","",RESUMEN!I9)</f>
        <v/>
      </c>
      <c r="C7" s="287" t="str">
        <f>IF(RESUMEN!J9="","",RESUMEN!J9)</f>
        <v/>
      </c>
      <c r="D7" s="288"/>
      <c r="E7" s="288"/>
      <c r="F7" s="289"/>
      <c r="G7" s="290">
        <v>0</v>
      </c>
      <c r="H7" s="290">
        <v>0</v>
      </c>
      <c r="I7" s="290">
        <v>0</v>
      </c>
      <c r="J7" s="291">
        <v>0</v>
      </c>
      <c r="K7" s="292">
        <v>0</v>
      </c>
      <c r="L7" s="292">
        <v>0</v>
      </c>
      <c r="M7" s="290">
        <v>0</v>
      </c>
      <c r="N7" s="168">
        <f>SUM(M7*K7)</f>
        <v>0</v>
      </c>
      <c r="O7" s="290">
        <v>0</v>
      </c>
      <c r="P7" s="168">
        <f>SUM(O7*L7)</f>
        <v>0</v>
      </c>
      <c r="Q7" s="168">
        <f>SUM(N7+P7)</f>
        <v>0</v>
      </c>
      <c r="R7" s="290">
        <v>0</v>
      </c>
      <c r="S7" s="290">
        <v>0</v>
      </c>
      <c r="T7" s="168">
        <f>SUM(G7+Q7-R7-S7)</f>
        <v>0</v>
      </c>
      <c r="U7" s="168">
        <f t="shared" ref="U7:U16" si="0">SUM(G7-I7+Q7-R7-S7)</f>
        <v>0</v>
      </c>
      <c r="V7" s="293">
        <v>1</v>
      </c>
      <c r="W7" s="168">
        <f>SUM(U7*V7)</f>
        <v>0</v>
      </c>
      <c r="X7" s="290">
        <v>0</v>
      </c>
      <c r="Y7" s="169"/>
      <c r="Z7" s="294"/>
      <c r="AA7" s="295"/>
      <c r="AB7" s="170">
        <f>SUM(T7-U7)*V7</f>
        <v>0</v>
      </c>
      <c r="AG7" s="172" t="s">
        <v>96</v>
      </c>
    </row>
    <row r="8" spans="1:33" ht="20.149999999999999" customHeight="1" x14ac:dyDescent="0.3">
      <c r="A8" s="285" t="str">
        <f>IF(RESUMEN!H10="","",RESUMEN!H10)</f>
        <v/>
      </c>
      <c r="B8" s="296" t="str">
        <f>IF(RESUMEN!I10="","",RESUMEN!I10)</f>
        <v/>
      </c>
      <c r="C8" s="285" t="str">
        <f>IF(RESUMEN!J10="","",RESUMEN!J10)</f>
        <v/>
      </c>
      <c r="D8" s="288"/>
      <c r="E8" s="288"/>
      <c r="F8" s="289"/>
      <c r="G8" s="290">
        <v>0</v>
      </c>
      <c r="H8" s="290">
        <v>0</v>
      </c>
      <c r="I8" s="290">
        <v>0</v>
      </c>
      <c r="J8" s="291">
        <v>0</v>
      </c>
      <c r="K8" s="292">
        <v>0</v>
      </c>
      <c r="L8" s="292">
        <v>0</v>
      </c>
      <c r="M8" s="290">
        <v>0</v>
      </c>
      <c r="N8" s="168">
        <f t="shared" ref="N8:N16" si="1">SUM(M8*K8)</f>
        <v>0</v>
      </c>
      <c r="O8" s="290">
        <v>0</v>
      </c>
      <c r="P8" s="168">
        <f t="shared" ref="P8:P16" si="2">SUM(O8*L8)</f>
        <v>0</v>
      </c>
      <c r="Q8" s="168">
        <f t="shared" ref="Q8:Q16" si="3">SUM(N8+P8)</f>
        <v>0</v>
      </c>
      <c r="R8" s="290">
        <v>0</v>
      </c>
      <c r="S8" s="290">
        <v>0</v>
      </c>
      <c r="T8" s="168">
        <f t="shared" ref="T8:T16" si="4">SUM(G8+Q8-R8-S8)</f>
        <v>0</v>
      </c>
      <c r="U8" s="168">
        <f t="shared" si="0"/>
        <v>0</v>
      </c>
      <c r="V8" s="293">
        <v>1</v>
      </c>
      <c r="W8" s="168">
        <f t="shared" ref="W8:W16" si="5">SUM(U8*V8)</f>
        <v>0</v>
      </c>
      <c r="X8" s="290">
        <v>0</v>
      </c>
      <c r="Y8" s="169"/>
      <c r="Z8" s="294"/>
      <c r="AA8" s="295"/>
      <c r="AB8" s="170">
        <f t="shared" ref="AB8:AB16" si="6">SUM(T8-U8)*V8</f>
        <v>0</v>
      </c>
      <c r="AG8" s="172" t="s">
        <v>97</v>
      </c>
    </row>
    <row r="9" spans="1:33" ht="20.149999999999999" customHeight="1" x14ac:dyDescent="0.3">
      <c r="A9" s="285"/>
      <c r="B9" s="296" t="str">
        <f>IF(RESUMEN!I11="","",RESUMEN!I11)</f>
        <v/>
      </c>
      <c r="C9" s="285" t="str">
        <f>IF(RESUMEN!J11="","",RESUMEN!J11)</f>
        <v/>
      </c>
      <c r="D9" s="288"/>
      <c r="E9" s="288"/>
      <c r="F9" s="289"/>
      <c r="G9" s="290">
        <v>0</v>
      </c>
      <c r="H9" s="290">
        <v>0</v>
      </c>
      <c r="I9" s="290">
        <v>0</v>
      </c>
      <c r="J9" s="291">
        <v>0</v>
      </c>
      <c r="K9" s="292">
        <v>0</v>
      </c>
      <c r="L9" s="292">
        <v>0</v>
      </c>
      <c r="M9" s="290">
        <v>0</v>
      </c>
      <c r="N9" s="168">
        <f t="shared" si="1"/>
        <v>0</v>
      </c>
      <c r="O9" s="290">
        <v>0</v>
      </c>
      <c r="P9" s="168">
        <f t="shared" si="2"/>
        <v>0</v>
      </c>
      <c r="Q9" s="168">
        <f t="shared" si="3"/>
        <v>0</v>
      </c>
      <c r="R9" s="290">
        <v>0</v>
      </c>
      <c r="S9" s="290">
        <v>0</v>
      </c>
      <c r="T9" s="168">
        <f t="shared" si="4"/>
        <v>0</v>
      </c>
      <c r="U9" s="168">
        <f t="shared" si="0"/>
        <v>0</v>
      </c>
      <c r="V9" s="293">
        <v>0</v>
      </c>
      <c r="W9" s="168">
        <f t="shared" si="5"/>
        <v>0</v>
      </c>
      <c r="X9" s="290">
        <v>0</v>
      </c>
      <c r="Y9" s="169"/>
      <c r="Z9" s="294"/>
      <c r="AA9" s="295"/>
      <c r="AB9" s="170">
        <f t="shared" si="6"/>
        <v>0</v>
      </c>
    </row>
    <row r="10" spans="1:33" ht="20.149999999999999" customHeight="1" x14ac:dyDescent="0.3">
      <c r="A10" s="285" t="str">
        <f>IF(RESUMEN!H12="","",RESUMEN!H12)</f>
        <v/>
      </c>
      <c r="B10" s="296" t="str">
        <f>IF(RESUMEN!I12="","",RESUMEN!I12)</f>
        <v/>
      </c>
      <c r="C10" s="297" t="str">
        <f>IF(RESUMEN!J12="","",RESUMEN!J12)</f>
        <v/>
      </c>
      <c r="D10" s="288"/>
      <c r="E10" s="288"/>
      <c r="F10" s="289"/>
      <c r="G10" s="290">
        <v>0</v>
      </c>
      <c r="H10" s="290">
        <v>0</v>
      </c>
      <c r="I10" s="290">
        <v>0</v>
      </c>
      <c r="J10" s="291">
        <v>0</v>
      </c>
      <c r="K10" s="292">
        <v>0</v>
      </c>
      <c r="L10" s="292">
        <v>0</v>
      </c>
      <c r="M10" s="290">
        <v>0</v>
      </c>
      <c r="N10" s="168">
        <f t="shared" si="1"/>
        <v>0</v>
      </c>
      <c r="O10" s="290">
        <v>0</v>
      </c>
      <c r="P10" s="168">
        <f t="shared" si="2"/>
        <v>0</v>
      </c>
      <c r="Q10" s="168">
        <f t="shared" si="3"/>
        <v>0</v>
      </c>
      <c r="R10" s="290">
        <v>0</v>
      </c>
      <c r="S10" s="290">
        <v>0</v>
      </c>
      <c r="T10" s="168">
        <f t="shared" si="4"/>
        <v>0</v>
      </c>
      <c r="U10" s="168">
        <f t="shared" si="0"/>
        <v>0</v>
      </c>
      <c r="V10" s="293">
        <v>0</v>
      </c>
      <c r="W10" s="168">
        <f t="shared" si="5"/>
        <v>0</v>
      </c>
      <c r="X10" s="290">
        <v>0</v>
      </c>
      <c r="Y10" s="169"/>
      <c r="Z10" s="294"/>
      <c r="AA10" s="295"/>
      <c r="AB10" s="170">
        <f t="shared" si="6"/>
        <v>0</v>
      </c>
    </row>
    <row r="11" spans="1:33" ht="20.149999999999999" customHeight="1" x14ac:dyDescent="0.3">
      <c r="A11" s="285" t="str">
        <f>IF(RESUMEN!H13="","",RESUMEN!H13)</f>
        <v/>
      </c>
      <c r="B11" s="296" t="str">
        <f>IF(RESUMEN!I13="","",RESUMEN!I13)</f>
        <v/>
      </c>
      <c r="C11" s="285" t="str">
        <f>IF(RESUMEN!J13="","",RESUMEN!J13)</f>
        <v/>
      </c>
      <c r="D11" s="288"/>
      <c r="E11" s="288"/>
      <c r="F11" s="289"/>
      <c r="G11" s="290">
        <v>0</v>
      </c>
      <c r="H11" s="290">
        <v>0</v>
      </c>
      <c r="I11" s="290">
        <v>0</v>
      </c>
      <c r="J11" s="291">
        <v>0</v>
      </c>
      <c r="K11" s="292">
        <v>0</v>
      </c>
      <c r="L11" s="292">
        <v>0</v>
      </c>
      <c r="M11" s="290">
        <v>0</v>
      </c>
      <c r="N11" s="168">
        <f t="shared" si="1"/>
        <v>0</v>
      </c>
      <c r="O11" s="290">
        <v>0</v>
      </c>
      <c r="P11" s="168">
        <f t="shared" si="2"/>
        <v>0</v>
      </c>
      <c r="Q11" s="168">
        <f t="shared" si="3"/>
        <v>0</v>
      </c>
      <c r="R11" s="290">
        <v>0</v>
      </c>
      <c r="S11" s="290">
        <v>0</v>
      </c>
      <c r="T11" s="168">
        <f t="shared" si="4"/>
        <v>0</v>
      </c>
      <c r="U11" s="168">
        <f t="shared" si="0"/>
        <v>0</v>
      </c>
      <c r="V11" s="293">
        <v>0</v>
      </c>
      <c r="W11" s="168">
        <f t="shared" si="5"/>
        <v>0</v>
      </c>
      <c r="X11" s="290">
        <v>0</v>
      </c>
      <c r="Y11" s="169"/>
      <c r="Z11" s="298"/>
      <c r="AA11" s="295"/>
      <c r="AB11" s="170">
        <f t="shared" si="6"/>
        <v>0</v>
      </c>
    </row>
    <row r="12" spans="1:33" ht="20.149999999999999" customHeight="1" x14ac:dyDescent="0.3">
      <c r="A12" s="285" t="str">
        <f>IF(RESUMEN!H14="","",RESUMEN!H14)</f>
        <v/>
      </c>
      <c r="B12" s="296" t="str">
        <f>IF(RESUMEN!I14="","",RESUMEN!I14)</f>
        <v/>
      </c>
      <c r="C12" s="285" t="str">
        <f>IF(RESUMEN!J14="","",RESUMEN!J14)</f>
        <v/>
      </c>
      <c r="D12" s="288"/>
      <c r="E12" s="288"/>
      <c r="F12" s="289"/>
      <c r="G12" s="290">
        <v>0</v>
      </c>
      <c r="H12" s="290">
        <v>0</v>
      </c>
      <c r="I12" s="290">
        <v>0</v>
      </c>
      <c r="J12" s="291">
        <v>0</v>
      </c>
      <c r="K12" s="292">
        <v>0</v>
      </c>
      <c r="L12" s="292">
        <v>0</v>
      </c>
      <c r="M12" s="290">
        <v>0</v>
      </c>
      <c r="N12" s="168">
        <f t="shared" si="1"/>
        <v>0</v>
      </c>
      <c r="O12" s="290">
        <v>0</v>
      </c>
      <c r="P12" s="168">
        <f t="shared" si="2"/>
        <v>0</v>
      </c>
      <c r="Q12" s="168">
        <f t="shared" si="3"/>
        <v>0</v>
      </c>
      <c r="R12" s="290">
        <v>0</v>
      </c>
      <c r="S12" s="290">
        <v>0</v>
      </c>
      <c r="T12" s="168">
        <f t="shared" si="4"/>
        <v>0</v>
      </c>
      <c r="U12" s="168">
        <f t="shared" si="0"/>
        <v>0</v>
      </c>
      <c r="V12" s="293">
        <v>0</v>
      </c>
      <c r="W12" s="168">
        <f t="shared" si="5"/>
        <v>0</v>
      </c>
      <c r="X12" s="290">
        <v>0</v>
      </c>
      <c r="Y12" s="169"/>
      <c r="Z12" s="294"/>
      <c r="AA12" s="295"/>
      <c r="AB12" s="170">
        <f t="shared" si="6"/>
        <v>0</v>
      </c>
    </row>
    <row r="13" spans="1:33" ht="20.149999999999999" customHeight="1" x14ac:dyDescent="0.3">
      <c r="A13" s="285" t="str">
        <f>IF(RESUMEN!H15="","",RESUMEN!H15)</f>
        <v/>
      </c>
      <c r="B13" s="296" t="str">
        <f>IF(RESUMEN!I15="","",RESUMEN!I15)</f>
        <v/>
      </c>
      <c r="C13" s="285" t="str">
        <f>IF(RESUMEN!J15="","",RESUMEN!J15)</f>
        <v/>
      </c>
      <c r="D13" s="288"/>
      <c r="E13" s="288"/>
      <c r="F13" s="289"/>
      <c r="G13" s="290">
        <v>0</v>
      </c>
      <c r="H13" s="290">
        <v>0</v>
      </c>
      <c r="I13" s="290">
        <v>0</v>
      </c>
      <c r="J13" s="291">
        <v>0</v>
      </c>
      <c r="K13" s="292">
        <v>0</v>
      </c>
      <c r="L13" s="292">
        <v>0</v>
      </c>
      <c r="M13" s="290">
        <v>0</v>
      </c>
      <c r="N13" s="168">
        <f t="shared" si="1"/>
        <v>0</v>
      </c>
      <c r="O13" s="290">
        <v>0</v>
      </c>
      <c r="P13" s="168">
        <f t="shared" si="2"/>
        <v>0</v>
      </c>
      <c r="Q13" s="168">
        <f t="shared" si="3"/>
        <v>0</v>
      </c>
      <c r="R13" s="290">
        <v>0</v>
      </c>
      <c r="S13" s="290">
        <v>0</v>
      </c>
      <c r="T13" s="168">
        <f t="shared" si="4"/>
        <v>0</v>
      </c>
      <c r="U13" s="168">
        <f t="shared" si="0"/>
        <v>0</v>
      </c>
      <c r="V13" s="293">
        <v>0</v>
      </c>
      <c r="W13" s="168">
        <f t="shared" si="5"/>
        <v>0</v>
      </c>
      <c r="X13" s="290">
        <v>0</v>
      </c>
      <c r="Y13" s="169"/>
      <c r="Z13" s="294"/>
      <c r="AA13" s="295"/>
      <c r="AB13" s="170">
        <f t="shared" si="6"/>
        <v>0</v>
      </c>
    </row>
    <row r="14" spans="1:33" ht="20.149999999999999" customHeight="1" x14ac:dyDescent="0.3">
      <c r="A14" s="285" t="str">
        <f>IF(RESUMEN!H16="","",RESUMEN!H16)</f>
        <v/>
      </c>
      <c r="B14" s="296" t="str">
        <f>IF(RESUMEN!I16="","",RESUMEN!I16)</f>
        <v/>
      </c>
      <c r="C14" s="285" t="str">
        <f>IF(RESUMEN!J16="","",RESUMEN!J16)</f>
        <v/>
      </c>
      <c r="D14" s="288"/>
      <c r="E14" s="288"/>
      <c r="F14" s="289"/>
      <c r="G14" s="290">
        <v>0</v>
      </c>
      <c r="H14" s="290">
        <v>0</v>
      </c>
      <c r="I14" s="290">
        <v>0</v>
      </c>
      <c r="J14" s="291">
        <v>0</v>
      </c>
      <c r="K14" s="292">
        <v>0</v>
      </c>
      <c r="L14" s="292">
        <v>0</v>
      </c>
      <c r="M14" s="290">
        <v>0</v>
      </c>
      <c r="N14" s="168">
        <f t="shared" si="1"/>
        <v>0</v>
      </c>
      <c r="O14" s="290">
        <v>0</v>
      </c>
      <c r="P14" s="168">
        <f t="shared" si="2"/>
        <v>0</v>
      </c>
      <c r="Q14" s="168">
        <f t="shared" si="3"/>
        <v>0</v>
      </c>
      <c r="R14" s="290">
        <v>0</v>
      </c>
      <c r="S14" s="290">
        <v>0</v>
      </c>
      <c r="T14" s="168">
        <f t="shared" si="4"/>
        <v>0</v>
      </c>
      <c r="U14" s="168">
        <f t="shared" si="0"/>
        <v>0</v>
      </c>
      <c r="V14" s="293">
        <v>0</v>
      </c>
      <c r="W14" s="168">
        <f t="shared" si="5"/>
        <v>0</v>
      </c>
      <c r="X14" s="290">
        <v>0</v>
      </c>
      <c r="Y14" s="169"/>
      <c r="Z14" s="294"/>
      <c r="AA14" s="295"/>
      <c r="AB14" s="170">
        <f t="shared" si="6"/>
        <v>0</v>
      </c>
    </row>
    <row r="15" spans="1:33" ht="20.149999999999999" customHeight="1" x14ac:dyDescent="0.3">
      <c r="A15" s="285" t="str">
        <f>IF(RESUMEN!H17="","",RESUMEN!H17)</f>
        <v/>
      </c>
      <c r="B15" s="296" t="str">
        <f>IF(RESUMEN!I17="","",RESUMEN!I17)</f>
        <v/>
      </c>
      <c r="C15" s="285" t="str">
        <f>IF(RESUMEN!J17="","",RESUMEN!J17)</f>
        <v/>
      </c>
      <c r="D15" s="288"/>
      <c r="E15" s="288"/>
      <c r="F15" s="289"/>
      <c r="G15" s="290">
        <v>0</v>
      </c>
      <c r="H15" s="290">
        <v>0</v>
      </c>
      <c r="I15" s="290">
        <v>0</v>
      </c>
      <c r="J15" s="291">
        <v>0</v>
      </c>
      <c r="K15" s="292">
        <v>0</v>
      </c>
      <c r="L15" s="292">
        <v>0</v>
      </c>
      <c r="M15" s="290">
        <v>0</v>
      </c>
      <c r="N15" s="168">
        <f t="shared" si="1"/>
        <v>0</v>
      </c>
      <c r="O15" s="290">
        <v>0</v>
      </c>
      <c r="P15" s="168">
        <f t="shared" si="2"/>
        <v>0</v>
      </c>
      <c r="Q15" s="168">
        <f t="shared" si="3"/>
        <v>0</v>
      </c>
      <c r="R15" s="290">
        <v>0</v>
      </c>
      <c r="S15" s="290">
        <v>0</v>
      </c>
      <c r="T15" s="168">
        <f t="shared" si="4"/>
        <v>0</v>
      </c>
      <c r="U15" s="168">
        <f t="shared" si="0"/>
        <v>0</v>
      </c>
      <c r="V15" s="293">
        <v>0</v>
      </c>
      <c r="W15" s="168">
        <f t="shared" si="5"/>
        <v>0</v>
      </c>
      <c r="X15" s="290">
        <v>0</v>
      </c>
      <c r="Y15" s="169"/>
      <c r="Z15" s="294"/>
      <c r="AA15" s="295"/>
      <c r="AB15" s="170">
        <f t="shared" si="6"/>
        <v>0</v>
      </c>
    </row>
    <row r="16" spans="1:33" ht="20.149999999999999" customHeight="1" x14ac:dyDescent="0.3">
      <c r="A16" s="285" t="str">
        <f>IF(RESUMEN!H18="","",RESUMEN!H18)</f>
        <v/>
      </c>
      <c r="B16" s="296" t="str">
        <f>IF(RESUMEN!I18="","",RESUMEN!I18)</f>
        <v/>
      </c>
      <c r="C16" s="285" t="str">
        <f>IF(RESUMEN!J18="","",RESUMEN!J18)</f>
        <v/>
      </c>
      <c r="D16" s="288"/>
      <c r="E16" s="288"/>
      <c r="F16" s="289"/>
      <c r="G16" s="290">
        <v>0</v>
      </c>
      <c r="H16" s="290">
        <v>0</v>
      </c>
      <c r="I16" s="290">
        <v>0</v>
      </c>
      <c r="J16" s="291">
        <v>0</v>
      </c>
      <c r="K16" s="292">
        <v>0</v>
      </c>
      <c r="L16" s="292">
        <v>0</v>
      </c>
      <c r="M16" s="290">
        <v>0</v>
      </c>
      <c r="N16" s="168">
        <f t="shared" si="1"/>
        <v>0</v>
      </c>
      <c r="O16" s="290">
        <v>0</v>
      </c>
      <c r="P16" s="168">
        <f t="shared" si="2"/>
        <v>0</v>
      </c>
      <c r="Q16" s="168">
        <f t="shared" si="3"/>
        <v>0</v>
      </c>
      <c r="R16" s="290">
        <v>0</v>
      </c>
      <c r="S16" s="290">
        <v>0</v>
      </c>
      <c r="T16" s="168">
        <f t="shared" si="4"/>
        <v>0</v>
      </c>
      <c r="U16" s="168">
        <f t="shared" si="0"/>
        <v>0</v>
      </c>
      <c r="V16" s="293">
        <v>0</v>
      </c>
      <c r="W16" s="168">
        <f t="shared" si="5"/>
        <v>0</v>
      </c>
      <c r="X16" s="290">
        <v>0</v>
      </c>
      <c r="Y16" s="169"/>
      <c r="Z16" s="294"/>
      <c r="AA16" s="295"/>
      <c r="AB16" s="170">
        <f t="shared" si="6"/>
        <v>0</v>
      </c>
    </row>
    <row r="17" spans="1:28" ht="20.149999999999999" customHeight="1" x14ac:dyDescent="0.3">
      <c r="A17" s="285"/>
      <c r="B17" s="296"/>
      <c r="C17" s="285"/>
      <c r="D17" s="288"/>
      <c r="E17" s="288"/>
      <c r="F17" s="289"/>
      <c r="G17" s="290"/>
      <c r="H17" s="290"/>
      <c r="I17" s="290"/>
      <c r="J17" s="291">
        <v>0</v>
      </c>
      <c r="K17" s="292"/>
      <c r="L17" s="292"/>
      <c r="M17" s="290"/>
      <c r="N17" s="168"/>
      <c r="O17" s="290"/>
      <c r="P17" s="168"/>
      <c r="Q17" s="168"/>
      <c r="R17" s="290"/>
      <c r="S17" s="290"/>
      <c r="T17" s="168"/>
      <c r="U17" s="168"/>
      <c r="V17" s="293"/>
      <c r="W17" s="168"/>
      <c r="X17" s="290"/>
      <c r="Y17" s="169"/>
      <c r="Z17" s="294"/>
      <c r="AA17" s="295"/>
      <c r="AB17" s="170"/>
    </row>
    <row r="18" spans="1:28" ht="20.149999999999999" customHeight="1" x14ac:dyDescent="0.3">
      <c r="A18" s="285"/>
      <c r="B18" s="296"/>
      <c r="C18" s="285"/>
      <c r="D18" s="288"/>
      <c r="E18" s="288"/>
      <c r="F18" s="289"/>
      <c r="G18" s="290"/>
      <c r="H18" s="290"/>
      <c r="I18" s="290"/>
      <c r="J18" s="291">
        <v>0</v>
      </c>
      <c r="K18" s="292"/>
      <c r="L18" s="292"/>
      <c r="M18" s="290"/>
      <c r="N18" s="168"/>
      <c r="O18" s="290"/>
      <c r="P18" s="168"/>
      <c r="Q18" s="168"/>
      <c r="R18" s="290"/>
      <c r="S18" s="290"/>
      <c r="T18" s="168"/>
      <c r="U18" s="168"/>
      <c r="V18" s="293"/>
      <c r="W18" s="168"/>
      <c r="X18" s="290"/>
      <c r="Y18" s="169"/>
      <c r="Z18" s="294"/>
      <c r="AA18" s="295"/>
      <c r="AB18" s="170"/>
    </row>
    <row r="19" spans="1:28" ht="20.149999999999999" customHeight="1" x14ac:dyDescent="0.3">
      <c r="A19" s="285"/>
      <c r="B19" s="296"/>
      <c r="C19" s="285"/>
      <c r="D19" s="288"/>
      <c r="E19" s="288"/>
      <c r="F19" s="289"/>
      <c r="G19" s="290"/>
      <c r="H19" s="290"/>
      <c r="I19" s="290"/>
      <c r="J19" s="291">
        <v>0</v>
      </c>
      <c r="K19" s="292"/>
      <c r="L19" s="292"/>
      <c r="M19" s="290"/>
      <c r="N19" s="168"/>
      <c r="O19" s="290"/>
      <c r="P19" s="168"/>
      <c r="Q19" s="168"/>
      <c r="R19" s="290"/>
      <c r="S19" s="290"/>
      <c r="T19" s="168"/>
      <c r="U19" s="168"/>
      <c r="V19" s="293"/>
      <c r="W19" s="168"/>
      <c r="X19" s="290"/>
      <c r="Y19" s="169"/>
      <c r="Z19" s="294"/>
      <c r="AA19" s="295"/>
      <c r="AB19" s="170"/>
    </row>
    <row r="20" spans="1:28" ht="20.149999999999999" customHeight="1" x14ac:dyDescent="0.3">
      <c r="A20" s="285"/>
      <c r="B20" s="296"/>
      <c r="C20" s="285"/>
      <c r="D20" s="288"/>
      <c r="E20" s="288"/>
      <c r="F20" s="289"/>
      <c r="G20" s="290"/>
      <c r="H20" s="290"/>
      <c r="I20" s="290"/>
      <c r="J20" s="291">
        <v>0</v>
      </c>
      <c r="K20" s="292"/>
      <c r="L20" s="292"/>
      <c r="M20" s="290"/>
      <c r="N20" s="168"/>
      <c r="O20" s="290"/>
      <c r="P20" s="168"/>
      <c r="Q20" s="168"/>
      <c r="R20" s="290"/>
      <c r="S20" s="290"/>
      <c r="T20" s="168"/>
      <c r="U20" s="168"/>
      <c r="V20" s="293"/>
      <c r="W20" s="168"/>
      <c r="X20" s="290"/>
      <c r="Y20" s="169"/>
      <c r="Z20" s="294"/>
      <c r="AA20" s="295"/>
      <c r="AB20" s="170"/>
    </row>
    <row r="21" spans="1:28" ht="20.149999999999999" customHeight="1" x14ac:dyDescent="0.3">
      <c r="A21" s="285"/>
      <c r="B21" s="296"/>
      <c r="C21" s="285"/>
      <c r="D21" s="288"/>
      <c r="E21" s="288"/>
      <c r="F21" s="289"/>
      <c r="G21" s="290"/>
      <c r="H21" s="290"/>
      <c r="I21" s="290"/>
      <c r="J21" s="291">
        <v>0</v>
      </c>
      <c r="K21" s="292"/>
      <c r="L21" s="292"/>
      <c r="M21" s="290"/>
      <c r="N21" s="168"/>
      <c r="O21" s="290"/>
      <c r="P21" s="168"/>
      <c r="Q21" s="168"/>
      <c r="R21" s="290"/>
      <c r="S21" s="290"/>
      <c r="T21" s="168"/>
      <c r="U21" s="168"/>
      <c r="V21" s="293"/>
      <c r="W21" s="168"/>
      <c r="X21" s="290"/>
      <c r="Y21" s="169"/>
      <c r="Z21" s="294"/>
      <c r="AA21" s="295"/>
      <c r="AB21" s="170"/>
    </row>
    <row r="22" spans="1:28" ht="20.149999999999999" customHeight="1" x14ac:dyDescent="0.3">
      <c r="A22" s="285"/>
      <c r="B22" s="296"/>
      <c r="C22" s="285"/>
      <c r="D22" s="288"/>
      <c r="E22" s="288"/>
      <c r="F22" s="289"/>
      <c r="G22" s="290"/>
      <c r="H22" s="290"/>
      <c r="I22" s="290"/>
      <c r="J22" s="291">
        <v>0</v>
      </c>
      <c r="K22" s="292"/>
      <c r="L22" s="292"/>
      <c r="M22" s="290"/>
      <c r="N22" s="168"/>
      <c r="O22" s="290"/>
      <c r="P22" s="168"/>
      <c r="Q22" s="168"/>
      <c r="R22" s="290"/>
      <c r="S22" s="290"/>
      <c r="T22" s="168"/>
      <c r="U22" s="168"/>
      <c r="V22" s="293"/>
      <c r="W22" s="168"/>
      <c r="X22" s="290"/>
      <c r="Y22" s="169"/>
      <c r="Z22" s="294"/>
      <c r="AA22" s="295"/>
      <c r="AB22" s="170"/>
    </row>
    <row r="23" spans="1:28" ht="20.149999999999999" customHeight="1" x14ac:dyDescent="0.3">
      <c r="A23" s="285"/>
      <c r="B23" s="296"/>
      <c r="C23" s="285"/>
      <c r="D23" s="288"/>
      <c r="E23" s="288"/>
      <c r="F23" s="289"/>
      <c r="G23" s="290"/>
      <c r="H23" s="290"/>
      <c r="I23" s="290"/>
      <c r="J23" s="291">
        <v>0</v>
      </c>
      <c r="K23" s="292"/>
      <c r="L23" s="292"/>
      <c r="M23" s="290"/>
      <c r="N23" s="168"/>
      <c r="O23" s="290"/>
      <c r="P23" s="168"/>
      <c r="Q23" s="168"/>
      <c r="R23" s="290"/>
      <c r="S23" s="290"/>
      <c r="T23" s="168"/>
      <c r="U23" s="168"/>
      <c r="V23" s="293"/>
      <c r="W23" s="168"/>
      <c r="X23" s="290"/>
      <c r="Y23" s="169"/>
      <c r="Z23" s="294"/>
      <c r="AA23" s="295"/>
      <c r="AB23" s="170"/>
    </row>
    <row r="24" spans="1:28" ht="20.149999999999999" customHeight="1" x14ac:dyDescent="0.3">
      <c r="A24" s="285"/>
      <c r="B24" s="296"/>
      <c r="C24" s="285"/>
      <c r="D24" s="288"/>
      <c r="E24" s="288"/>
      <c r="F24" s="289"/>
      <c r="G24" s="290"/>
      <c r="H24" s="290"/>
      <c r="I24" s="290"/>
      <c r="J24" s="291">
        <v>0</v>
      </c>
      <c r="K24" s="292"/>
      <c r="L24" s="292"/>
      <c r="M24" s="290"/>
      <c r="N24" s="168"/>
      <c r="O24" s="290"/>
      <c r="P24" s="168"/>
      <c r="Q24" s="168"/>
      <c r="R24" s="290"/>
      <c r="S24" s="290"/>
      <c r="T24" s="168"/>
      <c r="U24" s="168"/>
      <c r="V24" s="293"/>
      <c r="W24" s="168"/>
      <c r="X24" s="290"/>
      <c r="Y24" s="169"/>
      <c r="Z24" s="294"/>
      <c r="AA24" s="295"/>
      <c r="AB24" s="170"/>
    </row>
    <row r="25" spans="1:28" ht="20.149999999999999" customHeight="1" x14ac:dyDescent="0.3">
      <c r="A25" s="285"/>
      <c r="B25" s="296"/>
      <c r="C25" s="285"/>
      <c r="D25" s="288"/>
      <c r="E25" s="288"/>
      <c r="F25" s="289"/>
      <c r="G25" s="290"/>
      <c r="H25" s="290"/>
      <c r="I25" s="290"/>
      <c r="J25" s="291">
        <v>0</v>
      </c>
      <c r="K25" s="292"/>
      <c r="L25" s="292"/>
      <c r="M25" s="290"/>
      <c r="N25" s="168"/>
      <c r="O25" s="290"/>
      <c r="P25" s="168"/>
      <c r="Q25" s="168"/>
      <c r="R25" s="290"/>
      <c r="S25" s="290"/>
      <c r="T25" s="168"/>
      <c r="U25" s="168"/>
      <c r="V25" s="293"/>
      <c r="W25" s="168"/>
      <c r="X25" s="290"/>
      <c r="Y25" s="169"/>
      <c r="Z25" s="294"/>
      <c r="AA25" s="295"/>
      <c r="AB25" s="170"/>
    </row>
    <row r="26" spans="1:28" ht="20.149999999999999" customHeight="1" x14ac:dyDescent="0.3">
      <c r="A26" s="285"/>
      <c r="B26" s="296"/>
      <c r="C26" s="285"/>
      <c r="D26" s="288"/>
      <c r="E26" s="288"/>
      <c r="F26" s="289"/>
      <c r="G26" s="290"/>
      <c r="H26" s="290"/>
      <c r="I26" s="290"/>
      <c r="J26" s="291">
        <v>0</v>
      </c>
      <c r="K26" s="292"/>
      <c r="L26" s="292"/>
      <c r="M26" s="290"/>
      <c r="N26" s="168"/>
      <c r="O26" s="290"/>
      <c r="P26" s="168"/>
      <c r="Q26" s="168"/>
      <c r="R26" s="290"/>
      <c r="S26" s="290"/>
      <c r="T26" s="168"/>
      <c r="U26" s="168"/>
      <c r="V26" s="293"/>
      <c r="W26" s="168"/>
      <c r="X26" s="290"/>
      <c r="Y26" s="169"/>
      <c r="Z26" s="294"/>
      <c r="AA26" s="295"/>
      <c r="AB26" s="170"/>
    </row>
    <row r="27" spans="1:28" ht="20.149999999999999" customHeight="1" x14ac:dyDescent="0.3">
      <c r="A27" s="285"/>
      <c r="B27" s="296"/>
      <c r="C27" s="285"/>
      <c r="D27" s="288"/>
      <c r="E27" s="288"/>
      <c r="F27" s="289"/>
      <c r="G27" s="290"/>
      <c r="H27" s="290"/>
      <c r="I27" s="290"/>
      <c r="J27" s="291">
        <v>0</v>
      </c>
      <c r="K27" s="292"/>
      <c r="L27" s="292"/>
      <c r="M27" s="290"/>
      <c r="N27" s="168"/>
      <c r="O27" s="290"/>
      <c r="P27" s="168"/>
      <c r="Q27" s="168"/>
      <c r="R27" s="290"/>
      <c r="S27" s="290"/>
      <c r="T27" s="168"/>
      <c r="U27" s="168"/>
      <c r="V27" s="293"/>
      <c r="W27" s="168"/>
      <c r="X27" s="290"/>
      <c r="Y27" s="169"/>
      <c r="Z27" s="294"/>
      <c r="AA27" s="295"/>
      <c r="AB27" s="170"/>
    </row>
    <row r="28" spans="1:28" ht="20.149999999999999" customHeight="1" x14ac:dyDescent="0.3">
      <c r="A28" s="285"/>
      <c r="B28" s="296"/>
      <c r="C28" s="285"/>
      <c r="D28" s="288"/>
      <c r="E28" s="288"/>
      <c r="F28" s="289"/>
      <c r="G28" s="290"/>
      <c r="H28" s="290"/>
      <c r="I28" s="290"/>
      <c r="J28" s="291">
        <v>0</v>
      </c>
      <c r="K28" s="292"/>
      <c r="L28" s="292"/>
      <c r="M28" s="290"/>
      <c r="N28" s="168"/>
      <c r="O28" s="290"/>
      <c r="P28" s="168"/>
      <c r="Q28" s="168"/>
      <c r="R28" s="290"/>
      <c r="S28" s="290"/>
      <c r="T28" s="168"/>
      <c r="U28" s="168"/>
      <c r="V28" s="293"/>
      <c r="W28" s="168"/>
      <c r="X28" s="290"/>
      <c r="Y28" s="169"/>
      <c r="Z28" s="294"/>
      <c r="AA28" s="295"/>
      <c r="AB28" s="170"/>
    </row>
    <row r="29" spans="1:28" ht="20.149999999999999" customHeight="1" x14ac:dyDescent="0.3">
      <c r="A29" s="285"/>
      <c r="B29" s="296"/>
      <c r="C29" s="285"/>
      <c r="D29" s="288"/>
      <c r="E29" s="288"/>
      <c r="F29" s="289"/>
      <c r="G29" s="290"/>
      <c r="H29" s="290"/>
      <c r="I29" s="290"/>
      <c r="J29" s="291">
        <v>0</v>
      </c>
      <c r="K29" s="292"/>
      <c r="L29" s="292"/>
      <c r="M29" s="290"/>
      <c r="N29" s="168"/>
      <c r="O29" s="290"/>
      <c r="P29" s="168"/>
      <c r="Q29" s="168"/>
      <c r="R29" s="290"/>
      <c r="S29" s="290"/>
      <c r="T29" s="168"/>
      <c r="U29" s="168"/>
      <c r="V29" s="293"/>
      <c r="W29" s="168"/>
      <c r="X29" s="290"/>
      <c r="Y29" s="169"/>
      <c r="Z29" s="294"/>
      <c r="AA29" s="295"/>
      <c r="AB29" s="170"/>
    </row>
    <row r="30" spans="1:28" ht="20.149999999999999" customHeight="1" x14ac:dyDescent="0.3">
      <c r="A30" s="285"/>
      <c r="B30" s="296"/>
      <c r="C30" s="285"/>
      <c r="D30" s="288"/>
      <c r="E30" s="288"/>
      <c r="F30" s="289"/>
      <c r="G30" s="290"/>
      <c r="H30" s="290"/>
      <c r="I30" s="290"/>
      <c r="J30" s="291">
        <v>0</v>
      </c>
      <c r="K30" s="292"/>
      <c r="L30" s="292"/>
      <c r="M30" s="290"/>
      <c r="N30" s="168"/>
      <c r="O30" s="290"/>
      <c r="P30" s="168"/>
      <c r="Q30" s="168"/>
      <c r="R30" s="290"/>
      <c r="S30" s="290"/>
      <c r="T30" s="168"/>
      <c r="U30" s="168"/>
      <c r="V30" s="293"/>
      <c r="W30" s="168"/>
      <c r="X30" s="290"/>
      <c r="Y30" s="169"/>
      <c r="Z30" s="294"/>
      <c r="AA30" s="295"/>
      <c r="AB30" s="170"/>
    </row>
    <row r="31" spans="1:28" ht="20.149999999999999" customHeight="1" x14ac:dyDescent="0.3">
      <c r="A31" s="285"/>
      <c r="B31" s="296"/>
      <c r="C31" s="285"/>
      <c r="D31" s="288"/>
      <c r="E31" s="288"/>
      <c r="F31" s="289"/>
      <c r="G31" s="290"/>
      <c r="H31" s="290"/>
      <c r="I31" s="290"/>
      <c r="J31" s="291">
        <v>0</v>
      </c>
      <c r="K31" s="292"/>
      <c r="L31" s="292"/>
      <c r="M31" s="290"/>
      <c r="N31" s="168"/>
      <c r="O31" s="290"/>
      <c r="P31" s="168"/>
      <c r="Q31" s="168"/>
      <c r="R31" s="290"/>
      <c r="S31" s="290"/>
      <c r="T31" s="168"/>
      <c r="U31" s="168"/>
      <c r="V31" s="293"/>
      <c r="W31" s="168"/>
      <c r="X31" s="290"/>
      <c r="Y31" s="169"/>
      <c r="Z31" s="294"/>
      <c r="AA31" s="295"/>
      <c r="AB31" s="170"/>
    </row>
    <row r="32" spans="1:28" ht="20.149999999999999" customHeight="1" x14ac:dyDescent="0.3">
      <c r="A32" s="285"/>
      <c r="B32" s="296"/>
      <c r="C32" s="285"/>
      <c r="D32" s="288"/>
      <c r="E32" s="288"/>
      <c r="F32" s="289"/>
      <c r="G32" s="290">
        <v>0</v>
      </c>
      <c r="H32" s="290">
        <v>0</v>
      </c>
      <c r="I32" s="290">
        <v>0</v>
      </c>
      <c r="J32" s="291">
        <v>0</v>
      </c>
      <c r="K32" s="292">
        <v>0</v>
      </c>
      <c r="L32" s="292">
        <v>0</v>
      </c>
      <c r="M32" s="290">
        <v>0</v>
      </c>
      <c r="N32" s="168"/>
      <c r="O32" s="290">
        <v>0</v>
      </c>
      <c r="P32" s="168"/>
      <c r="Q32" s="168"/>
      <c r="R32" s="290">
        <v>0</v>
      </c>
      <c r="S32" s="290">
        <v>0</v>
      </c>
      <c r="T32" s="168"/>
      <c r="U32" s="168"/>
      <c r="V32" s="293">
        <v>0</v>
      </c>
      <c r="W32" s="168"/>
      <c r="X32" s="290">
        <v>0</v>
      </c>
      <c r="Y32" s="169"/>
      <c r="Z32" s="298"/>
      <c r="AA32" s="295"/>
      <c r="AB32" s="170"/>
    </row>
    <row r="33" spans="1:28" ht="20.149999999999999" customHeight="1" x14ac:dyDescent="0.3">
      <c r="A33" s="173"/>
      <c r="B33" s="299"/>
      <c r="C33" s="299"/>
      <c r="D33" s="299"/>
      <c r="E33" s="299"/>
      <c r="F33" s="299"/>
      <c r="G33" s="59">
        <f>SUM(G7:G32)</f>
        <v>0</v>
      </c>
      <c r="H33" s="59">
        <f>SUM(H7:H32)</f>
        <v>0</v>
      </c>
      <c r="I33" s="59">
        <f>SUM(I7:I32)</f>
        <v>0</v>
      </c>
      <c r="J33" s="300"/>
      <c r="K33" s="300"/>
      <c r="L33" s="300"/>
      <c r="M33" s="301"/>
      <c r="N33" s="59">
        <f>SUM(N7:N32)</f>
        <v>0</v>
      </c>
      <c r="O33" s="301"/>
      <c r="P33" s="59">
        <f t="shared" ref="P33:U33" si="7">SUM(P7:P32)</f>
        <v>0</v>
      </c>
      <c r="Q33" s="59">
        <f t="shared" si="7"/>
        <v>0</v>
      </c>
      <c r="R33" s="59">
        <f t="shared" si="7"/>
        <v>0</v>
      </c>
      <c r="S33" s="59">
        <f t="shared" si="7"/>
        <v>0</v>
      </c>
      <c r="T33" s="59">
        <f t="shared" si="7"/>
        <v>0</v>
      </c>
      <c r="U33" s="59">
        <f t="shared" si="7"/>
        <v>0</v>
      </c>
      <c r="V33" s="302">
        <v>0</v>
      </c>
      <c r="W33" s="59">
        <f>SUM(W7:W32)</f>
        <v>0</v>
      </c>
      <c r="X33" s="303">
        <v>0</v>
      </c>
      <c r="Y33" s="304"/>
      <c r="Z33" s="304"/>
      <c r="AA33" s="305"/>
      <c r="AB33" s="174">
        <f>SUM(AB7:AB32)</f>
        <v>0</v>
      </c>
    </row>
    <row r="34" spans="1:28" x14ac:dyDescent="0.3">
      <c r="C34" s="175" t="s">
        <v>228</v>
      </c>
      <c r="D34" s="176"/>
      <c r="E34" s="176"/>
      <c r="F34" s="176"/>
      <c r="G34" s="177">
        <f>SUMPRODUCT(G7:G32,$V$7:$V$32)</f>
        <v>0</v>
      </c>
      <c r="H34" s="177">
        <f>SUMPRODUCT(H7:H32,$V$7:$V$32)</f>
        <v>0</v>
      </c>
      <c r="I34" s="177">
        <f>SUMPRODUCT(I7:I32,$V$7:$V$32)</f>
        <v>0</v>
      </c>
      <c r="J34" s="176"/>
      <c r="K34" s="176"/>
      <c r="L34" s="176"/>
      <c r="M34" s="176"/>
      <c r="N34" s="177">
        <f>SUMPRODUCT(N7:N32,$V$7:$V$32)</f>
        <v>0</v>
      </c>
      <c r="O34" s="176"/>
      <c r="P34" s="177">
        <f t="shared" ref="P34:U34" si="8">SUMPRODUCT(P7:P32,$V$7:$V$32)</f>
        <v>0</v>
      </c>
      <c r="Q34" s="177">
        <f t="shared" si="8"/>
        <v>0</v>
      </c>
      <c r="R34" s="177">
        <f t="shared" si="8"/>
        <v>0</v>
      </c>
      <c r="S34" s="177">
        <f t="shared" si="8"/>
        <v>0</v>
      </c>
      <c r="T34" s="177">
        <f t="shared" si="8"/>
        <v>0</v>
      </c>
      <c r="U34" s="177">
        <f t="shared" si="8"/>
        <v>0</v>
      </c>
      <c r="V34" s="176"/>
      <c r="W34" s="176"/>
      <c r="X34" s="178"/>
    </row>
    <row r="37" spans="1:28" x14ac:dyDescent="0.3">
      <c r="I37" s="179" t="e">
        <f>SUM((I9+K9)*(V9/100)+(I10+K10)*(V10/100))+((I11+K11)*V11/100)+((I12+K12)*(V12/100))+((I13+K13)*V13/100)+((I14+K14)*(V14/100))+((I15+K15)*V15/100)+((I16+K16)*(V16/100))+((I32+K32)*V32/100)+((I33+K33)*(V33/100))+((#REF!+#REF!)*#REF!/100)</f>
        <v>#REF!</v>
      </c>
      <c r="J37" s="172"/>
      <c r="K37" s="172"/>
      <c r="L37" s="172"/>
      <c r="M37" s="172"/>
      <c r="N37" s="179" t="e">
        <f>SUM((R9-S9-T9)*(V9/100)+(R10-S10-T10)*(V10/100)+(R11-S11-T11)*(V11/100)+(R12-S12-T12)*(V12/100)+(R13-S13-T13)*(V13/100)+(R14-S14-T14)*(V14/100)+(R15-S15-T15)*(V15/100)+(R16-S16-T16)*(V16/100)+(R32-S32-T32)*(V32/100)+(R33-S33-T33)*(V33/100)+(#REF!-#REF!-#REF!)*(#REF!/100))</f>
        <v>#REF!</v>
      </c>
      <c r="O37" s="179"/>
      <c r="V37" s="180"/>
    </row>
  </sheetData>
  <sheetProtection algorithmName="SHA-512" hashValue="VmoeLBpcWHBwj5HqaGksg04C8UWk9U/4QK0xjhF0KAH+eYB0KKRTQNi+JG1RJuXFkvJBXoZ8w2olpYIu8/QNLA==" saltValue="TjRVBRgcPAk4ziIPd39xPg==" spinCount="100000" sheet="1" objects="1" scenarios="1"/>
  <mergeCells count="31">
    <mergeCell ref="J1:K1"/>
    <mergeCell ref="AA5:AA6"/>
    <mergeCell ref="AB5:AB6"/>
    <mergeCell ref="U5:U6"/>
    <mergeCell ref="V5:V6"/>
    <mergeCell ref="W5:W6"/>
    <mergeCell ref="X5:X6"/>
    <mergeCell ref="Y5:Y6"/>
    <mergeCell ref="Z5:Z6"/>
    <mergeCell ref="R5:R6"/>
    <mergeCell ref="S5:S6"/>
    <mergeCell ref="T5:T6"/>
    <mergeCell ref="M5:M6"/>
    <mergeCell ref="N5:N6"/>
    <mergeCell ref="O5:O6"/>
    <mergeCell ref="P5:P6"/>
    <mergeCell ref="Q5:Q6"/>
    <mergeCell ref="J5:J6"/>
    <mergeCell ref="K5:K6"/>
    <mergeCell ref="L5:L6"/>
    <mergeCell ref="A5:A6"/>
    <mergeCell ref="B5:B6"/>
    <mergeCell ref="C5:C6"/>
    <mergeCell ref="D5:E5"/>
    <mergeCell ref="F5:F6"/>
    <mergeCell ref="C1:I1"/>
    <mergeCell ref="B3:G3"/>
    <mergeCell ref="B4:G4"/>
    <mergeCell ref="H5:H6"/>
    <mergeCell ref="G5:G6"/>
    <mergeCell ref="I5:I6"/>
  </mergeCells>
  <phoneticPr fontId="30" type="noConversion"/>
  <dataValidations xWindow="18925" yWindow="11109" count="1">
    <dataValidation type="list" allowBlank="1" showErrorMessage="1" sqref="Y7:Y32">
      <formula1>$AG$6:$AG$9</formula1>
      <formula2>0</formula2>
    </dataValidation>
  </dataValidations>
  <pageMargins left="0.7" right="0.7" top="0.75" bottom="0.75" header="0.51180555555555551" footer="0.51180555555555551"/>
  <pageSetup paperSize="9" firstPageNumber="0" orientation="portrait" horizontalDpi="300" verticalDpi="300"/>
  <headerFooter alignWithMargins="0"/>
  <drawing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26"/>
  </sheetPr>
  <dimension ref="A1:AG37"/>
  <sheetViews>
    <sheetView topLeftCell="A5" zoomScale="85" zoomScaleNormal="85" workbookViewId="0">
      <selection activeCell="A9" sqref="A9"/>
    </sheetView>
  </sheetViews>
  <sheetFormatPr baseColWidth="10" defaultColWidth="11.453125" defaultRowHeight="12" x14ac:dyDescent="0.3"/>
  <cols>
    <col min="1" max="1" width="11.453125" style="171"/>
    <col min="2" max="2" width="67" style="171" customWidth="1"/>
    <col min="3" max="3" width="44.1796875" style="171" customWidth="1"/>
    <col min="4" max="5" width="7.81640625" style="171" customWidth="1"/>
    <col min="6" max="6" width="6.81640625" style="171" customWidth="1"/>
    <col min="7" max="7" width="14.26953125" style="171" customWidth="1"/>
    <col min="8" max="8" width="9.7265625" style="171" customWidth="1"/>
    <col min="9" max="9" width="17.81640625" style="171" customWidth="1"/>
    <col min="10" max="10" width="12.81640625" style="171" customWidth="1"/>
    <col min="11" max="11" width="12.1796875" style="171" customWidth="1"/>
    <col min="12" max="14" width="11.453125" style="171"/>
    <col min="15" max="15" width="15.81640625" style="171" customWidth="1"/>
    <col min="16" max="16" width="8.1796875" style="171" customWidth="1"/>
    <col min="17" max="17" width="11" style="171" bestFit="1" customWidth="1"/>
    <col min="18" max="18" width="11.453125" style="171"/>
    <col min="19" max="19" width="16" style="171" customWidth="1"/>
    <col min="20" max="20" width="12.54296875" style="171" customWidth="1"/>
    <col min="21" max="21" width="11.81640625" style="171" customWidth="1"/>
    <col min="22" max="22" width="11.7265625" style="171" customWidth="1"/>
    <col min="23" max="23" width="10.81640625" style="171" customWidth="1"/>
    <col min="24" max="24" width="17.26953125" style="171" customWidth="1"/>
    <col min="25" max="25" width="15.7265625" style="171" customWidth="1"/>
    <col min="26" max="26" width="11.453125" style="171"/>
    <col min="27" max="27" width="111.7265625" style="181" customWidth="1"/>
    <col min="28" max="28" width="15.81640625" style="171" customWidth="1"/>
    <col min="29" max="16384" width="11.453125" style="171"/>
  </cols>
  <sheetData>
    <row r="1" spans="1:33" ht="15" customHeight="1" x14ac:dyDescent="0.3">
      <c r="A1" s="195"/>
      <c r="B1" s="195"/>
      <c r="C1" s="433" t="s">
        <v>8</v>
      </c>
      <c r="D1" s="433"/>
      <c r="E1" s="433"/>
      <c r="F1" s="433"/>
      <c r="G1" s="433"/>
      <c r="H1" s="433"/>
      <c r="I1" s="433"/>
      <c r="J1" s="438" t="str">
        <f>RESUMEN!D2</f>
        <v/>
      </c>
      <c r="K1" s="438"/>
      <c r="L1" s="58"/>
      <c r="M1" s="58"/>
      <c r="N1" s="58"/>
      <c r="O1" s="58"/>
      <c r="P1" s="306"/>
      <c r="Q1" s="306"/>
      <c r="R1" s="307"/>
      <c r="S1" s="307"/>
      <c r="T1" s="307"/>
      <c r="U1" s="307"/>
      <c r="V1" s="307"/>
      <c r="W1" s="307"/>
      <c r="X1" s="307"/>
      <c r="Y1" s="306"/>
      <c r="Z1" s="306"/>
      <c r="AA1" s="308"/>
      <c r="AB1" s="306"/>
    </row>
    <row r="2" spans="1:33" x14ac:dyDescent="0.3">
      <c r="A2" s="195"/>
      <c r="B2" s="195"/>
      <c r="C2" s="229"/>
      <c r="D2" s="229"/>
      <c r="E2" s="229"/>
      <c r="F2" s="229"/>
      <c r="G2" s="229"/>
      <c r="H2" s="229"/>
      <c r="I2" s="229"/>
      <c r="J2" s="196"/>
      <c r="K2" s="58"/>
      <c r="L2" s="58"/>
      <c r="M2" s="58"/>
      <c r="N2" s="58"/>
      <c r="O2" s="58"/>
      <c r="P2" s="306"/>
      <c r="Q2" s="306"/>
      <c r="R2" s="307"/>
      <c r="S2" s="307"/>
      <c r="T2" s="307"/>
      <c r="U2" s="307"/>
      <c r="V2" s="307"/>
      <c r="W2" s="307"/>
      <c r="X2" s="307"/>
      <c r="Y2" s="306"/>
      <c r="Z2" s="306"/>
      <c r="AA2" s="308"/>
      <c r="AB2" s="306"/>
    </row>
    <row r="3" spans="1:33" ht="15" customHeight="1" x14ac:dyDescent="0.3">
      <c r="A3" s="309"/>
      <c r="B3" s="434" t="s">
        <v>60</v>
      </c>
      <c r="C3" s="434"/>
      <c r="D3" s="434"/>
      <c r="E3" s="434"/>
      <c r="F3" s="434"/>
      <c r="G3" s="434"/>
      <c r="H3" s="197" t="str">
        <f>RESUMEN!D4</f>
        <v/>
      </c>
      <c r="I3" s="58"/>
      <c r="J3" s="58"/>
      <c r="K3" s="58"/>
      <c r="L3" s="58"/>
      <c r="M3" s="58"/>
      <c r="N3" s="58"/>
      <c r="O3" s="58"/>
      <c r="P3" s="306"/>
      <c r="Q3" s="306"/>
      <c r="R3" s="58"/>
      <c r="S3" s="306"/>
      <c r="T3" s="307"/>
      <c r="U3" s="307"/>
      <c r="V3" s="307"/>
      <c r="W3" s="307"/>
      <c r="X3" s="307"/>
      <c r="Y3" s="307"/>
      <c r="Z3" s="307"/>
      <c r="AA3" s="308"/>
      <c r="AB3" s="307"/>
    </row>
    <row r="4" spans="1:33" ht="22.5" customHeight="1" x14ac:dyDescent="0.3">
      <c r="A4" s="195"/>
      <c r="B4" s="434" t="s">
        <v>61</v>
      </c>
      <c r="C4" s="434"/>
      <c r="D4" s="434"/>
      <c r="E4" s="434"/>
      <c r="F4" s="434"/>
      <c r="G4" s="434"/>
      <c r="H4" s="197" t="str">
        <f>RESUMEN!D5</f>
        <v/>
      </c>
      <c r="I4" s="58"/>
      <c r="J4" s="58"/>
      <c r="K4" s="58"/>
      <c r="L4" s="58"/>
      <c r="M4" s="58"/>
      <c r="N4" s="58"/>
      <c r="O4" s="58"/>
      <c r="P4" s="306"/>
      <c r="Q4" s="306"/>
      <c r="R4" s="58"/>
      <c r="S4" s="306"/>
      <c r="T4" s="307"/>
      <c r="U4" s="307"/>
      <c r="V4" s="307"/>
      <c r="W4" s="307"/>
      <c r="X4" s="307"/>
      <c r="Y4" s="307"/>
      <c r="Z4" s="307"/>
      <c r="AA4" s="308"/>
      <c r="AB4" s="307"/>
    </row>
    <row r="5" spans="1:33" ht="67.5" customHeight="1" x14ac:dyDescent="0.3">
      <c r="A5" s="436" t="s">
        <v>41</v>
      </c>
      <c r="B5" s="435" t="s">
        <v>98</v>
      </c>
      <c r="C5" s="435" t="s">
        <v>99</v>
      </c>
      <c r="D5" s="435" t="s">
        <v>65</v>
      </c>
      <c r="E5" s="435"/>
      <c r="F5" s="437" t="s">
        <v>13</v>
      </c>
      <c r="G5" s="435" t="s">
        <v>100</v>
      </c>
      <c r="H5" s="435" t="s">
        <v>117</v>
      </c>
      <c r="I5" s="435" t="s">
        <v>102</v>
      </c>
      <c r="J5" s="435" t="s">
        <v>103</v>
      </c>
      <c r="K5" s="435" t="s">
        <v>104</v>
      </c>
      <c r="L5" s="435" t="s">
        <v>105</v>
      </c>
      <c r="M5" s="435" t="s">
        <v>106</v>
      </c>
      <c r="N5" s="435" t="s">
        <v>107</v>
      </c>
      <c r="O5" s="435" t="s">
        <v>108</v>
      </c>
      <c r="P5" s="435" t="s">
        <v>109</v>
      </c>
      <c r="Q5" s="435" t="s">
        <v>110</v>
      </c>
      <c r="R5" s="435" t="s">
        <v>84</v>
      </c>
      <c r="S5" s="435" t="s">
        <v>85</v>
      </c>
      <c r="T5" s="435" t="s">
        <v>111</v>
      </c>
      <c r="U5" s="435" t="s">
        <v>112</v>
      </c>
      <c r="V5" s="435" t="s">
        <v>113</v>
      </c>
      <c r="W5" s="435" t="s">
        <v>114</v>
      </c>
      <c r="X5" s="435" t="s">
        <v>91</v>
      </c>
      <c r="Y5" s="435" t="s">
        <v>92</v>
      </c>
      <c r="Z5" s="435" t="s">
        <v>93</v>
      </c>
      <c r="AA5" s="435" t="s">
        <v>94</v>
      </c>
      <c r="AB5" s="435" t="s">
        <v>45</v>
      </c>
    </row>
    <row r="6" spans="1:33" x14ac:dyDescent="0.3">
      <c r="A6" s="436"/>
      <c r="B6" s="435"/>
      <c r="C6" s="435"/>
      <c r="D6" s="310" t="s">
        <v>115</v>
      </c>
      <c r="E6" s="310" t="s">
        <v>116</v>
      </c>
      <c r="F6" s="437"/>
      <c r="G6" s="435"/>
      <c r="H6" s="435"/>
      <c r="I6" s="435"/>
      <c r="J6" s="435"/>
      <c r="K6" s="435"/>
      <c r="L6" s="435"/>
      <c r="M6" s="435"/>
      <c r="N6" s="435"/>
      <c r="O6" s="435"/>
      <c r="P6" s="435"/>
      <c r="Q6" s="435"/>
      <c r="R6" s="435"/>
      <c r="S6" s="435"/>
      <c r="T6" s="435"/>
      <c r="U6" s="435"/>
      <c r="V6" s="435"/>
      <c r="W6" s="435"/>
      <c r="X6" s="435"/>
      <c r="Y6" s="435"/>
      <c r="Z6" s="435"/>
      <c r="AA6" s="435"/>
      <c r="AB6" s="435"/>
      <c r="AG6" s="172" t="s">
        <v>95</v>
      </c>
    </row>
    <row r="7" spans="1:33" ht="20.149999999999999" customHeight="1" x14ac:dyDescent="0.3">
      <c r="A7" s="285" t="str">
        <f>IF(RESUMEN!H9="","",RESUMEN!H9)</f>
        <v/>
      </c>
      <c r="B7" s="286" t="str">
        <f>IF(RESUMEN!I9="","",RESUMEN!I9)</f>
        <v/>
      </c>
      <c r="C7" s="287" t="str">
        <f>IF(RESUMEN!J9="","",RESUMEN!J9)</f>
        <v/>
      </c>
      <c r="D7" s="288"/>
      <c r="E7" s="288"/>
      <c r="F7" s="289"/>
      <c r="G7" s="290">
        <v>0</v>
      </c>
      <c r="H7" s="290">
        <v>0</v>
      </c>
      <c r="I7" s="290">
        <v>0</v>
      </c>
      <c r="J7" s="291">
        <v>0</v>
      </c>
      <c r="K7" s="292">
        <v>0</v>
      </c>
      <c r="L7" s="292">
        <v>0</v>
      </c>
      <c r="M7" s="290">
        <v>0</v>
      </c>
      <c r="N7" s="168">
        <f>SUM(M7*K7)</f>
        <v>0</v>
      </c>
      <c r="O7" s="290">
        <v>0</v>
      </c>
      <c r="P7" s="168">
        <f>SUM(O7*L7)</f>
        <v>0</v>
      </c>
      <c r="Q7" s="168">
        <f>SUM(N7+P7)</f>
        <v>0</v>
      </c>
      <c r="R7" s="290">
        <v>0</v>
      </c>
      <c r="S7" s="290">
        <v>0</v>
      </c>
      <c r="T7" s="168">
        <f>SUM(G7+Q7-R7-S7)</f>
        <v>0</v>
      </c>
      <c r="U7" s="168">
        <f t="shared" ref="U7:U16" si="0">SUM(G7-I7+Q7-R7-S7)</f>
        <v>0</v>
      </c>
      <c r="V7" s="293">
        <v>1</v>
      </c>
      <c r="W7" s="168">
        <f>SUM(U7*V7)</f>
        <v>0</v>
      </c>
      <c r="X7" s="290">
        <v>0</v>
      </c>
      <c r="Y7" s="169"/>
      <c r="Z7" s="294"/>
      <c r="AA7" s="295"/>
      <c r="AB7" s="170">
        <f>SUM(T7-U7)*V7</f>
        <v>0</v>
      </c>
      <c r="AG7" s="172" t="s">
        <v>96</v>
      </c>
    </row>
    <row r="8" spans="1:33" ht="20.149999999999999" customHeight="1" x14ac:dyDescent="0.3">
      <c r="A8" s="285" t="str">
        <f>IF(RESUMEN!H10="","",RESUMEN!H10)</f>
        <v/>
      </c>
      <c r="B8" s="296" t="str">
        <f>IF(RESUMEN!I10="","",RESUMEN!I10)</f>
        <v/>
      </c>
      <c r="C8" s="285" t="str">
        <f>IF(RESUMEN!J10="","",RESUMEN!J10)</f>
        <v/>
      </c>
      <c r="D8" s="288"/>
      <c r="E8" s="288"/>
      <c r="F8" s="289"/>
      <c r="G8" s="290">
        <v>0</v>
      </c>
      <c r="H8" s="290">
        <v>0</v>
      </c>
      <c r="I8" s="290">
        <v>0</v>
      </c>
      <c r="J8" s="291">
        <v>0</v>
      </c>
      <c r="K8" s="292">
        <v>0</v>
      </c>
      <c r="L8" s="292">
        <v>0</v>
      </c>
      <c r="M8" s="290">
        <v>0</v>
      </c>
      <c r="N8" s="168">
        <f t="shared" ref="N8:N16" si="1">SUM(M8*K8)</f>
        <v>0</v>
      </c>
      <c r="O8" s="290">
        <v>0</v>
      </c>
      <c r="P8" s="168">
        <f t="shared" ref="P8:P16" si="2">SUM(O8*L8)</f>
        <v>0</v>
      </c>
      <c r="Q8" s="168">
        <f t="shared" ref="Q8:Q16" si="3">SUM(N8+P8)</f>
        <v>0</v>
      </c>
      <c r="R8" s="290">
        <v>0</v>
      </c>
      <c r="S8" s="290">
        <v>0</v>
      </c>
      <c r="T8" s="168">
        <f t="shared" ref="T8:T16" si="4">SUM(G8+Q8-R8-S8)</f>
        <v>0</v>
      </c>
      <c r="U8" s="168">
        <f t="shared" si="0"/>
        <v>0</v>
      </c>
      <c r="V8" s="293">
        <v>1</v>
      </c>
      <c r="W8" s="168">
        <f t="shared" ref="W8:W16" si="5">SUM(U8*V8)</f>
        <v>0</v>
      </c>
      <c r="X8" s="290">
        <v>0</v>
      </c>
      <c r="Y8" s="169"/>
      <c r="Z8" s="294"/>
      <c r="AA8" s="295"/>
      <c r="AB8" s="170">
        <f t="shared" ref="AB8:AB16" si="6">SUM(T8-U8)*V8</f>
        <v>0</v>
      </c>
      <c r="AG8" s="172" t="s">
        <v>97</v>
      </c>
    </row>
    <row r="9" spans="1:33" ht="20.149999999999999" customHeight="1" x14ac:dyDescent="0.3">
      <c r="A9" s="285"/>
      <c r="B9" s="296" t="str">
        <f>IF(RESUMEN!I11="","",RESUMEN!I11)</f>
        <v/>
      </c>
      <c r="C9" s="285" t="str">
        <f>IF(RESUMEN!J11="","",RESUMEN!J11)</f>
        <v/>
      </c>
      <c r="D9" s="288"/>
      <c r="E9" s="288"/>
      <c r="F9" s="289"/>
      <c r="G9" s="290">
        <v>0</v>
      </c>
      <c r="H9" s="290">
        <v>0</v>
      </c>
      <c r="I9" s="290">
        <v>0</v>
      </c>
      <c r="J9" s="291">
        <v>0</v>
      </c>
      <c r="K9" s="292">
        <v>0</v>
      </c>
      <c r="L9" s="292">
        <v>0</v>
      </c>
      <c r="M9" s="290">
        <v>0</v>
      </c>
      <c r="N9" s="168">
        <f t="shared" si="1"/>
        <v>0</v>
      </c>
      <c r="O9" s="290">
        <v>0</v>
      </c>
      <c r="P9" s="168">
        <f t="shared" si="2"/>
        <v>0</v>
      </c>
      <c r="Q9" s="168">
        <f t="shared" si="3"/>
        <v>0</v>
      </c>
      <c r="R9" s="290">
        <v>0</v>
      </c>
      <c r="S9" s="290">
        <v>0</v>
      </c>
      <c r="T9" s="168">
        <f t="shared" si="4"/>
        <v>0</v>
      </c>
      <c r="U9" s="168">
        <f t="shared" si="0"/>
        <v>0</v>
      </c>
      <c r="V9" s="293">
        <v>0</v>
      </c>
      <c r="W9" s="168">
        <f t="shared" si="5"/>
        <v>0</v>
      </c>
      <c r="X9" s="290">
        <v>0</v>
      </c>
      <c r="Y9" s="169"/>
      <c r="Z9" s="294"/>
      <c r="AA9" s="295"/>
      <c r="AB9" s="170">
        <f t="shared" si="6"/>
        <v>0</v>
      </c>
    </row>
    <row r="10" spans="1:33" ht="20.149999999999999" customHeight="1" x14ac:dyDescent="0.3">
      <c r="A10" s="285" t="str">
        <f>IF(RESUMEN!H12="","",RESUMEN!H12)</f>
        <v/>
      </c>
      <c r="B10" s="296" t="str">
        <f>IF(RESUMEN!I12="","",RESUMEN!I12)</f>
        <v/>
      </c>
      <c r="C10" s="297" t="str">
        <f>IF(RESUMEN!J12="","",RESUMEN!J12)</f>
        <v/>
      </c>
      <c r="D10" s="288"/>
      <c r="E10" s="288"/>
      <c r="F10" s="289"/>
      <c r="G10" s="290">
        <v>0</v>
      </c>
      <c r="H10" s="290">
        <v>0</v>
      </c>
      <c r="I10" s="290">
        <v>0</v>
      </c>
      <c r="J10" s="291">
        <v>0</v>
      </c>
      <c r="K10" s="292">
        <v>0</v>
      </c>
      <c r="L10" s="292">
        <v>0</v>
      </c>
      <c r="M10" s="290">
        <v>0</v>
      </c>
      <c r="N10" s="168">
        <f t="shared" si="1"/>
        <v>0</v>
      </c>
      <c r="O10" s="290">
        <v>0</v>
      </c>
      <c r="P10" s="168">
        <f t="shared" si="2"/>
        <v>0</v>
      </c>
      <c r="Q10" s="168">
        <f t="shared" si="3"/>
        <v>0</v>
      </c>
      <c r="R10" s="290">
        <v>0</v>
      </c>
      <c r="S10" s="290">
        <v>0</v>
      </c>
      <c r="T10" s="168">
        <f t="shared" si="4"/>
        <v>0</v>
      </c>
      <c r="U10" s="168">
        <f t="shared" si="0"/>
        <v>0</v>
      </c>
      <c r="V10" s="293">
        <v>0</v>
      </c>
      <c r="W10" s="168">
        <f t="shared" si="5"/>
        <v>0</v>
      </c>
      <c r="X10" s="290">
        <v>0</v>
      </c>
      <c r="Y10" s="169"/>
      <c r="Z10" s="294"/>
      <c r="AA10" s="295"/>
      <c r="AB10" s="170">
        <f t="shared" si="6"/>
        <v>0</v>
      </c>
    </row>
    <row r="11" spans="1:33" ht="20.149999999999999" customHeight="1" x14ac:dyDescent="0.3">
      <c r="A11" s="285" t="str">
        <f>IF(RESUMEN!H13="","",RESUMEN!H13)</f>
        <v/>
      </c>
      <c r="B11" s="296" t="str">
        <f>IF(RESUMEN!I13="","",RESUMEN!I13)</f>
        <v/>
      </c>
      <c r="C11" s="285" t="str">
        <f>IF(RESUMEN!J13="","",RESUMEN!J13)</f>
        <v/>
      </c>
      <c r="D11" s="288"/>
      <c r="E11" s="288"/>
      <c r="F11" s="289"/>
      <c r="G11" s="290">
        <v>0</v>
      </c>
      <c r="H11" s="290">
        <v>0</v>
      </c>
      <c r="I11" s="290">
        <v>0</v>
      </c>
      <c r="J11" s="291">
        <v>0</v>
      </c>
      <c r="K11" s="292">
        <v>0</v>
      </c>
      <c r="L11" s="292">
        <v>0</v>
      </c>
      <c r="M11" s="290">
        <v>0</v>
      </c>
      <c r="N11" s="168">
        <f t="shared" si="1"/>
        <v>0</v>
      </c>
      <c r="O11" s="290">
        <v>0</v>
      </c>
      <c r="P11" s="168">
        <f t="shared" si="2"/>
        <v>0</v>
      </c>
      <c r="Q11" s="168">
        <f t="shared" si="3"/>
        <v>0</v>
      </c>
      <c r="R11" s="290">
        <v>0</v>
      </c>
      <c r="S11" s="290">
        <v>0</v>
      </c>
      <c r="T11" s="168">
        <f t="shared" si="4"/>
        <v>0</v>
      </c>
      <c r="U11" s="168">
        <f t="shared" si="0"/>
        <v>0</v>
      </c>
      <c r="V11" s="293">
        <v>0</v>
      </c>
      <c r="W11" s="168">
        <f t="shared" si="5"/>
        <v>0</v>
      </c>
      <c r="X11" s="290">
        <v>0</v>
      </c>
      <c r="Y11" s="169"/>
      <c r="Z11" s="298"/>
      <c r="AA11" s="295"/>
      <c r="AB11" s="170">
        <f t="shared" si="6"/>
        <v>0</v>
      </c>
    </row>
    <row r="12" spans="1:33" ht="20.149999999999999" customHeight="1" x14ac:dyDescent="0.3">
      <c r="A12" s="285" t="str">
        <f>IF(RESUMEN!H14="","",RESUMEN!H14)</f>
        <v/>
      </c>
      <c r="B12" s="296" t="str">
        <f>IF(RESUMEN!I14="","",RESUMEN!I14)</f>
        <v/>
      </c>
      <c r="C12" s="285" t="str">
        <f>IF(RESUMEN!J14="","",RESUMEN!J14)</f>
        <v/>
      </c>
      <c r="D12" s="288"/>
      <c r="E12" s="288"/>
      <c r="F12" s="289"/>
      <c r="G12" s="290">
        <v>0</v>
      </c>
      <c r="H12" s="290">
        <v>0</v>
      </c>
      <c r="I12" s="290">
        <v>0</v>
      </c>
      <c r="J12" s="291">
        <v>0</v>
      </c>
      <c r="K12" s="292">
        <v>0</v>
      </c>
      <c r="L12" s="292">
        <v>0</v>
      </c>
      <c r="M12" s="290">
        <v>0</v>
      </c>
      <c r="N12" s="168">
        <f t="shared" si="1"/>
        <v>0</v>
      </c>
      <c r="O12" s="290">
        <v>0</v>
      </c>
      <c r="P12" s="168">
        <f t="shared" si="2"/>
        <v>0</v>
      </c>
      <c r="Q12" s="168">
        <f t="shared" si="3"/>
        <v>0</v>
      </c>
      <c r="R12" s="290">
        <v>0</v>
      </c>
      <c r="S12" s="290">
        <v>0</v>
      </c>
      <c r="T12" s="168">
        <f t="shared" si="4"/>
        <v>0</v>
      </c>
      <c r="U12" s="168">
        <f t="shared" si="0"/>
        <v>0</v>
      </c>
      <c r="V12" s="293">
        <v>0</v>
      </c>
      <c r="W12" s="168">
        <f t="shared" si="5"/>
        <v>0</v>
      </c>
      <c r="X12" s="290">
        <v>0</v>
      </c>
      <c r="Y12" s="169"/>
      <c r="Z12" s="294"/>
      <c r="AA12" s="295"/>
      <c r="AB12" s="170">
        <f t="shared" si="6"/>
        <v>0</v>
      </c>
    </row>
    <row r="13" spans="1:33" ht="20.149999999999999" customHeight="1" x14ac:dyDescent="0.3">
      <c r="A13" s="285" t="str">
        <f>IF(RESUMEN!H15="","",RESUMEN!H15)</f>
        <v/>
      </c>
      <c r="B13" s="296" t="str">
        <f>IF(RESUMEN!I15="","",RESUMEN!I15)</f>
        <v/>
      </c>
      <c r="C13" s="285" t="str">
        <f>IF(RESUMEN!J15="","",RESUMEN!J15)</f>
        <v/>
      </c>
      <c r="D13" s="288"/>
      <c r="E13" s="288"/>
      <c r="F13" s="289"/>
      <c r="G13" s="290">
        <v>0</v>
      </c>
      <c r="H13" s="290">
        <v>0</v>
      </c>
      <c r="I13" s="290">
        <v>0</v>
      </c>
      <c r="J13" s="291">
        <v>0</v>
      </c>
      <c r="K13" s="292">
        <v>0</v>
      </c>
      <c r="L13" s="292">
        <v>0</v>
      </c>
      <c r="M13" s="290">
        <v>0</v>
      </c>
      <c r="N13" s="168">
        <f t="shared" si="1"/>
        <v>0</v>
      </c>
      <c r="O13" s="290">
        <v>0</v>
      </c>
      <c r="P13" s="168">
        <f t="shared" si="2"/>
        <v>0</v>
      </c>
      <c r="Q13" s="168">
        <f t="shared" si="3"/>
        <v>0</v>
      </c>
      <c r="R13" s="290">
        <v>0</v>
      </c>
      <c r="S13" s="290">
        <v>0</v>
      </c>
      <c r="T13" s="168">
        <f t="shared" si="4"/>
        <v>0</v>
      </c>
      <c r="U13" s="168">
        <f t="shared" si="0"/>
        <v>0</v>
      </c>
      <c r="V13" s="293">
        <v>0</v>
      </c>
      <c r="W13" s="168">
        <f t="shared" si="5"/>
        <v>0</v>
      </c>
      <c r="X13" s="290">
        <v>0</v>
      </c>
      <c r="Y13" s="169"/>
      <c r="Z13" s="294"/>
      <c r="AA13" s="295"/>
      <c r="AB13" s="170">
        <f t="shared" si="6"/>
        <v>0</v>
      </c>
    </row>
    <row r="14" spans="1:33" ht="20.149999999999999" customHeight="1" x14ac:dyDescent="0.3">
      <c r="A14" s="285" t="str">
        <f>IF(RESUMEN!H16="","",RESUMEN!H16)</f>
        <v/>
      </c>
      <c r="B14" s="296" t="str">
        <f>IF(RESUMEN!I16="","",RESUMEN!I16)</f>
        <v/>
      </c>
      <c r="C14" s="285" t="str">
        <f>IF(RESUMEN!J16="","",RESUMEN!J16)</f>
        <v/>
      </c>
      <c r="D14" s="288"/>
      <c r="E14" s="288"/>
      <c r="F14" s="289"/>
      <c r="G14" s="290">
        <v>0</v>
      </c>
      <c r="H14" s="290">
        <v>0</v>
      </c>
      <c r="I14" s="290">
        <v>0</v>
      </c>
      <c r="J14" s="291">
        <v>0</v>
      </c>
      <c r="K14" s="292">
        <v>0</v>
      </c>
      <c r="L14" s="292">
        <v>0</v>
      </c>
      <c r="M14" s="290">
        <v>0</v>
      </c>
      <c r="N14" s="168">
        <f t="shared" si="1"/>
        <v>0</v>
      </c>
      <c r="O14" s="290">
        <v>0</v>
      </c>
      <c r="P14" s="168">
        <f t="shared" si="2"/>
        <v>0</v>
      </c>
      <c r="Q14" s="168">
        <f t="shared" si="3"/>
        <v>0</v>
      </c>
      <c r="R14" s="290">
        <v>0</v>
      </c>
      <c r="S14" s="290">
        <v>0</v>
      </c>
      <c r="T14" s="168">
        <f t="shared" si="4"/>
        <v>0</v>
      </c>
      <c r="U14" s="168">
        <f t="shared" si="0"/>
        <v>0</v>
      </c>
      <c r="V14" s="293">
        <v>0</v>
      </c>
      <c r="W14" s="168">
        <f t="shared" si="5"/>
        <v>0</v>
      </c>
      <c r="X14" s="290">
        <v>0</v>
      </c>
      <c r="Y14" s="169"/>
      <c r="Z14" s="294"/>
      <c r="AA14" s="295"/>
      <c r="AB14" s="170">
        <f t="shared" si="6"/>
        <v>0</v>
      </c>
    </row>
    <row r="15" spans="1:33" ht="20.149999999999999" customHeight="1" x14ac:dyDescent="0.3">
      <c r="A15" s="285" t="str">
        <f>IF(RESUMEN!H17="","",RESUMEN!H17)</f>
        <v/>
      </c>
      <c r="B15" s="296" t="str">
        <f>IF(RESUMEN!I17="","",RESUMEN!I17)</f>
        <v/>
      </c>
      <c r="C15" s="285" t="str">
        <f>IF(RESUMEN!J17="","",RESUMEN!J17)</f>
        <v/>
      </c>
      <c r="D15" s="288"/>
      <c r="E15" s="288"/>
      <c r="F15" s="289"/>
      <c r="G15" s="290">
        <v>0</v>
      </c>
      <c r="H15" s="290">
        <v>0</v>
      </c>
      <c r="I15" s="290">
        <v>0</v>
      </c>
      <c r="J15" s="291">
        <v>0</v>
      </c>
      <c r="K15" s="292">
        <v>0</v>
      </c>
      <c r="L15" s="292">
        <v>0</v>
      </c>
      <c r="M15" s="290">
        <v>0</v>
      </c>
      <c r="N15" s="168">
        <f t="shared" si="1"/>
        <v>0</v>
      </c>
      <c r="O15" s="290">
        <v>0</v>
      </c>
      <c r="P15" s="168">
        <f t="shared" si="2"/>
        <v>0</v>
      </c>
      <c r="Q15" s="168">
        <f t="shared" si="3"/>
        <v>0</v>
      </c>
      <c r="R15" s="290">
        <v>0</v>
      </c>
      <c r="S15" s="290">
        <v>0</v>
      </c>
      <c r="T15" s="168">
        <f t="shared" si="4"/>
        <v>0</v>
      </c>
      <c r="U15" s="168">
        <f t="shared" si="0"/>
        <v>0</v>
      </c>
      <c r="V15" s="293">
        <v>0</v>
      </c>
      <c r="W15" s="168">
        <f t="shared" si="5"/>
        <v>0</v>
      </c>
      <c r="X15" s="290">
        <v>0</v>
      </c>
      <c r="Y15" s="169"/>
      <c r="Z15" s="294"/>
      <c r="AA15" s="295"/>
      <c r="AB15" s="170">
        <f t="shared" si="6"/>
        <v>0</v>
      </c>
    </row>
    <row r="16" spans="1:33" ht="20.149999999999999" customHeight="1" x14ac:dyDescent="0.3">
      <c r="A16" s="285" t="str">
        <f>IF(RESUMEN!H18="","",RESUMEN!H18)</f>
        <v/>
      </c>
      <c r="B16" s="296" t="str">
        <f>IF(RESUMEN!I18="","",RESUMEN!I18)</f>
        <v/>
      </c>
      <c r="C16" s="285" t="str">
        <f>IF(RESUMEN!J18="","",RESUMEN!J18)</f>
        <v/>
      </c>
      <c r="D16" s="288"/>
      <c r="E16" s="288"/>
      <c r="F16" s="289"/>
      <c r="G16" s="290">
        <v>0</v>
      </c>
      <c r="H16" s="290">
        <v>0</v>
      </c>
      <c r="I16" s="290">
        <v>0</v>
      </c>
      <c r="J16" s="291">
        <v>0</v>
      </c>
      <c r="K16" s="292">
        <v>0</v>
      </c>
      <c r="L16" s="292">
        <v>0</v>
      </c>
      <c r="M16" s="290">
        <v>0</v>
      </c>
      <c r="N16" s="168">
        <f t="shared" si="1"/>
        <v>0</v>
      </c>
      <c r="O16" s="290">
        <v>0</v>
      </c>
      <c r="P16" s="168">
        <f t="shared" si="2"/>
        <v>0</v>
      </c>
      <c r="Q16" s="168">
        <f t="shared" si="3"/>
        <v>0</v>
      </c>
      <c r="R16" s="290">
        <v>0</v>
      </c>
      <c r="S16" s="290">
        <v>0</v>
      </c>
      <c r="T16" s="168">
        <f t="shared" si="4"/>
        <v>0</v>
      </c>
      <c r="U16" s="168">
        <f t="shared" si="0"/>
        <v>0</v>
      </c>
      <c r="V16" s="293">
        <v>0</v>
      </c>
      <c r="W16" s="168">
        <f t="shared" si="5"/>
        <v>0</v>
      </c>
      <c r="X16" s="290">
        <v>0</v>
      </c>
      <c r="Y16" s="169"/>
      <c r="Z16" s="294"/>
      <c r="AA16" s="295"/>
      <c r="AB16" s="170">
        <f t="shared" si="6"/>
        <v>0</v>
      </c>
    </row>
    <row r="17" spans="1:28" ht="20.149999999999999" customHeight="1" x14ac:dyDescent="0.3">
      <c r="A17" s="285"/>
      <c r="B17" s="296"/>
      <c r="C17" s="285"/>
      <c r="D17" s="288"/>
      <c r="E17" s="288"/>
      <c r="F17" s="289"/>
      <c r="G17" s="290"/>
      <c r="H17" s="290"/>
      <c r="I17" s="290"/>
      <c r="J17" s="291">
        <v>0</v>
      </c>
      <c r="K17" s="292"/>
      <c r="L17" s="292"/>
      <c r="M17" s="290"/>
      <c r="N17" s="168"/>
      <c r="O17" s="290"/>
      <c r="P17" s="168"/>
      <c r="Q17" s="168"/>
      <c r="R17" s="290"/>
      <c r="S17" s="290"/>
      <c r="T17" s="168"/>
      <c r="U17" s="168"/>
      <c r="V17" s="293"/>
      <c r="W17" s="168"/>
      <c r="X17" s="290"/>
      <c r="Y17" s="169"/>
      <c r="Z17" s="294"/>
      <c r="AA17" s="295"/>
      <c r="AB17" s="170"/>
    </row>
    <row r="18" spans="1:28" ht="20.149999999999999" customHeight="1" x14ac:dyDescent="0.3">
      <c r="A18" s="285"/>
      <c r="B18" s="296"/>
      <c r="C18" s="285"/>
      <c r="D18" s="288"/>
      <c r="E18" s="288"/>
      <c r="F18" s="289"/>
      <c r="G18" s="290"/>
      <c r="H18" s="290"/>
      <c r="I18" s="290"/>
      <c r="J18" s="291">
        <v>0</v>
      </c>
      <c r="K18" s="292"/>
      <c r="L18" s="292"/>
      <c r="M18" s="290"/>
      <c r="N18" s="168"/>
      <c r="O18" s="290"/>
      <c r="P18" s="168"/>
      <c r="Q18" s="168"/>
      <c r="R18" s="290"/>
      <c r="S18" s="290"/>
      <c r="T18" s="168"/>
      <c r="U18" s="168"/>
      <c r="V18" s="293"/>
      <c r="W18" s="168"/>
      <c r="X18" s="290"/>
      <c r="Y18" s="169"/>
      <c r="Z18" s="294"/>
      <c r="AA18" s="295"/>
      <c r="AB18" s="170"/>
    </row>
    <row r="19" spans="1:28" ht="20.149999999999999" customHeight="1" x14ac:dyDescent="0.3">
      <c r="A19" s="285"/>
      <c r="B19" s="296"/>
      <c r="C19" s="285"/>
      <c r="D19" s="288"/>
      <c r="E19" s="288"/>
      <c r="F19" s="289"/>
      <c r="G19" s="290"/>
      <c r="H19" s="290"/>
      <c r="I19" s="290"/>
      <c r="J19" s="291">
        <v>0</v>
      </c>
      <c r="K19" s="292"/>
      <c r="L19" s="292"/>
      <c r="M19" s="290"/>
      <c r="N19" s="168"/>
      <c r="O19" s="290"/>
      <c r="P19" s="168"/>
      <c r="Q19" s="168"/>
      <c r="R19" s="290"/>
      <c r="S19" s="290"/>
      <c r="T19" s="168"/>
      <c r="U19" s="168"/>
      <c r="V19" s="293"/>
      <c r="W19" s="168"/>
      <c r="X19" s="290"/>
      <c r="Y19" s="169"/>
      <c r="Z19" s="294"/>
      <c r="AA19" s="295"/>
      <c r="AB19" s="170"/>
    </row>
    <row r="20" spans="1:28" ht="20.149999999999999" customHeight="1" x14ac:dyDescent="0.3">
      <c r="A20" s="285"/>
      <c r="B20" s="296"/>
      <c r="C20" s="285"/>
      <c r="D20" s="288"/>
      <c r="E20" s="288"/>
      <c r="F20" s="289"/>
      <c r="G20" s="290"/>
      <c r="H20" s="290"/>
      <c r="I20" s="290"/>
      <c r="J20" s="291">
        <v>0</v>
      </c>
      <c r="K20" s="292"/>
      <c r="L20" s="292"/>
      <c r="M20" s="290"/>
      <c r="N20" s="168"/>
      <c r="O20" s="290"/>
      <c r="P20" s="168"/>
      <c r="Q20" s="168"/>
      <c r="R20" s="290"/>
      <c r="S20" s="290"/>
      <c r="T20" s="168"/>
      <c r="U20" s="168"/>
      <c r="V20" s="293"/>
      <c r="W20" s="168"/>
      <c r="X20" s="290"/>
      <c r="Y20" s="169"/>
      <c r="Z20" s="294"/>
      <c r="AA20" s="295"/>
      <c r="AB20" s="170"/>
    </row>
    <row r="21" spans="1:28" ht="20.149999999999999" customHeight="1" x14ac:dyDescent="0.3">
      <c r="A21" s="285"/>
      <c r="B21" s="296"/>
      <c r="C21" s="285"/>
      <c r="D21" s="288"/>
      <c r="E21" s="288"/>
      <c r="F21" s="289"/>
      <c r="G21" s="290"/>
      <c r="H21" s="290"/>
      <c r="I21" s="290"/>
      <c r="J21" s="291">
        <v>0</v>
      </c>
      <c r="K21" s="292"/>
      <c r="L21" s="292"/>
      <c r="M21" s="290"/>
      <c r="N21" s="168"/>
      <c r="O21" s="290"/>
      <c r="P21" s="168"/>
      <c r="Q21" s="168"/>
      <c r="R21" s="290"/>
      <c r="S21" s="290"/>
      <c r="T21" s="168"/>
      <c r="U21" s="168"/>
      <c r="V21" s="293"/>
      <c r="W21" s="168"/>
      <c r="X21" s="290"/>
      <c r="Y21" s="169"/>
      <c r="Z21" s="294"/>
      <c r="AA21" s="295"/>
      <c r="AB21" s="170"/>
    </row>
    <row r="22" spans="1:28" ht="20.149999999999999" customHeight="1" x14ac:dyDescent="0.3">
      <c r="A22" s="285"/>
      <c r="B22" s="296"/>
      <c r="C22" s="285"/>
      <c r="D22" s="288"/>
      <c r="E22" s="288"/>
      <c r="F22" s="289"/>
      <c r="G22" s="290"/>
      <c r="H22" s="290"/>
      <c r="I22" s="290"/>
      <c r="J22" s="291">
        <v>0</v>
      </c>
      <c r="K22" s="292"/>
      <c r="L22" s="292"/>
      <c r="M22" s="290"/>
      <c r="N22" s="168"/>
      <c r="O22" s="290"/>
      <c r="P22" s="168"/>
      <c r="Q22" s="168"/>
      <c r="R22" s="290"/>
      <c r="S22" s="290"/>
      <c r="T22" s="168"/>
      <c r="U22" s="168"/>
      <c r="V22" s="293"/>
      <c r="W22" s="168"/>
      <c r="X22" s="290"/>
      <c r="Y22" s="169"/>
      <c r="Z22" s="294"/>
      <c r="AA22" s="295"/>
      <c r="AB22" s="170"/>
    </row>
    <row r="23" spans="1:28" ht="20.149999999999999" customHeight="1" x14ac:dyDescent="0.3">
      <c r="A23" s="285"/>
      <c r="B23" s="296"/>
      <c r="C23" s="285"/>
      <c r="D23" s="288"/>
      <c r="E23" s="288"/>
      <c r="F23" s="289"/>
      <c r="G23" s="290"/>
      <c r="H23" s="290"/>
      <c r="I23" s="290"/>
      <c r="J23" s="291">
        <v>0</v>
      </c>
      <c r="K23" s="292"/>
      <c r="L23" s="292"/>
      <c r="M23" s="290"/>
      <c r="N23" s="168"/>
      <c r="O23" s="290"/>
      <c r="P23" s="168"/>
      <c r="Q23" s="168"/>
      <c r="R23" s="290"/>
      <c r="S23" s="290"/>
      <c r="T23" s="168"/>
      <c r="U23" s="168"/>
      <c r="V23" s="293"/>
      <c r="W23" s="168"/>
      <c r="X23" s="290"/>
      <c r="Y23" s="169"/>
      <c r="Z23" s="294"/>
      <c r="AA23" s="295"/>
      <c r="AB23" s="170"/>
    </row>
    <row r="24" spans="1:28" ht="20.149999999999999" customHeight="1" x14ac:dyDescent="0.3">
      <c r="A24" s="285"/>
      <c r="B24" s="296"/>
      <c r="C24" s="285"/>
      <c r="D24" s="288"/>
      <c r="E24" s="288"/>
      <c r="F24" s="289"/>
      <c r="G24" s="290"/>
      <c r="H24" s="290"/>
      <c r="I24" s="290"/>
      <c r="J24" s="291">
        <v>0</v>
      </c>
      <c r="K24" s="292"/>
      <c r="L24" s="292"/>
      <c r="M24" s="290"/>
      <c r="N24" s="168"/>
      <c r="O24" s="290"/>
      <c r="P24" s="168"/>
      <c r="Q24" s="168"/>
      <c r="R24" s="290"/>
      <c r="S24" s="290"/>
      <c r="T24" s="168"/>
      <c r="U24" s="168"/>
      <c r="V24" s="293"/>
      <c r="W24" s="168"/>
      <c r="X24" s="290"/>
      <c r="Y24" s="169"/>
      <c r="Z24" s="294"/>
      <c r="AA24" s="295"/>
      <c r="AB24" s="170"/>
    </row>
    <row r="25" spans="1:28" ht="20.149999999999999" customHeight="1" x14ac:dyDescent="0.3">
      <c r="A25" s="285"/>
      <c r="B25" s="296"/>
      <c r="C25" s="285"/>
      <c r="D25" s="288"/>
      <c r="E25" s="288"/>
      <c r="F25" s="289"/>
      <c r="G25" s="290"/>
      <c r="H25" s="290"/>
      <c r="I25" s="290"/>
      <c r="J25" s="291">
        <v>0</v>
      </c>
      <c r="K25" s="292"/>
      <c r="L25" s="292"/>
      <c r="M25" s="290"/>
      <c r="N25" s="168"/>
      <c r="O25" s="290"/>
      <c r="P25" s="168"/>
      <c r="Q25" s="168"/>
      <c r="R25" s="290"/>
      <c r="S25" s="290"/>
      <c r="T25" s="168"/>
      <c r="U25" s="168"/>
      <c r="V25" s="293"/>
      <c r="W25" s="168"/>
      <c r="X25" s="290"/>
      <c r="Y25" s="169"/>
      <c r="Z25" s="294"/>
      <c r="AA25" s="295"/>
      <c r="AB25" s="170"/>
    </row>
    <row r="26" spans="1:28" ht="20.149999999999999" customHeight="1" x14ac:dyDescent="0.3">
      <c r="A26" s="285"/>
      <c r="B26" s="296"/>
      <c r="C26" s="285"/>
      <c r="D26" s="288"/>
      <c r="E26" s="288"/>
      <c r="F26" s="289"/>
      <c r="G26" s="290"/>
      <c r="H26" s="290"/>
      <c r="I26" s="290"/>
      <c r="J26" s="291">
        <v>0</v>
      </c>
      <c r="K26" s="292"/>
      <c r="L26" s="292"/>
      <c r="M26" s="290"/>
      <c r="N26" s="168"/>
      <c r="O26" s="290"/>
      <c r="P26" s="168"/>
      <c r="Q26" s="168"/>
      <c r="R26" s="290"/>
      <c r="S26" s="290"/>
      <c r="T26" s="168"/>
      <c r="U26" s="168"/>
      <c r="V26" s="293"/>
      <c r="W26" s="168"/>
      <c r="X26" s="290"/>
      <c r="Y26" s="169"/>
      <c r="Z26" s="294"/>
      <c r="AA26" s="295"/>
      <c r="AB26" s="170"/>
    </row>
    <row r="27" spans="1:28" ht="20.149999999999999" customHeight="1" x14ac:dyDescent="0.3">
      <c r="A27" s="285"/>
      <c r="B27" s="296"/>
      <c r="C27" s="285"/>
      <c r="D27" s="288"/>
      <c r="E27" s="288"/>
      <c r="F27" s="289"/>
      <c r="G27" s="290"/>
      <c r="H27" s="290"/>
      <c r="I27" s="290"/>
      <c r="J27" s="291">
        <v>0</v>
      </c>
      <c r="K27" s="292"/>
      <c r="L27" s="292"/>
      <c r="M27" s="290"/>
      <c r="N27" s="168"/>
      <c r="O27" s="290"/>
      <c r="P27" s="168"/>
      <c r="Q27" s="168"/>
      <c r="R27" s="290"/>
      <c r="S27" s="290"/>
      <c r="T27" s="168"/>
      <c r="U27" s="168"/>
      <c r="V27" s="293"/>
      <c r="W27" s="168"/>
      <c r="X27" s="290"/>
      <c r="Y27" s="169"/>
      <c r="Z27" s="294"/>
      <c r="AA27" s="295"/>
      <c r="AB27" s="170"/>
    </row>
    <row r="28" spans="1:28" ht="20.149999999999999" customHeight="1" x14ac:dyDescent="0.3">
      <c r="A28" s="285"/>
      <c r="B28" s="296"/>
      <c r="C28" s="285"/>
      <c r="D28" s="288"/>
      <c r="E28" s="288"/>
      <c r="F28" s="289"/>
      <c r="G28" s="290"/>
      <c r="H28" s="290"/>
      <c r="I28" s="290"/>
      <c r="J28" s="291">
        <v>0</v>
      </c>
      <c r="K28" s="292"/>
      <c r="L28" s="292"/>
      <c r="M28" s="290"/>
      <c r="N28" s="168"/>
      <c r="O28" s="290"/>
      <c r="P28" s="168"/>
      <c r="Q28" s="168"/>
      <c r="R28" s="290"/>
      <c r="S28" s="290"/>
      <c r="T28" s="168"/>
      <c r="U28" s="168"/>
      <c r="V28" s="293"/>
      <c r="W28" s="168"/>
      <c r="X28" s="290"/>
      <c r="Y28" s="169"/>
      <c r="Z28" s="294"/>
      <c r="AA28" s="295"/>
      <c r="AB28" s="170"/>
    </row>
    <row r="29" spans="1:28" ht="20.149999999999999" customHeight="1" x14ac:dyDescent="0.3">
      <c r="A29" s="285"/>
      <c r="B29" s="296"/>
      <c r="C29" s="285"/>
      <c r="D29" s="288"/>
      <c r="E29" s="288"/>
      <c r="F29" s="289"/>
      <c r="G29" s="290"/>
      <c r="H29" s="290"/>
      <c r="I29" s="290"/>
      <c r="J29" s="291">
        <v>0</v>
      </c>
      <c r="K29" s="292"/>
      <c r="L29" s="292"/>
      <c r="M29" s="290"/>
      <c r="N29" s="168"/>
      <c r="O29" s="290"/>
      <c r="P29" s="168"/>
      <c r="Q29" s="168"/>
      <c r="R29" s="290"/>
      <c r="S29" s="290"/>
      <c r="T29" s="168"/>
      <c r="U29" s="168"/>
      <c r="V29" s="293"/>
      <c r="W29" s="168"/>
      <c r="X29" s="290"/>
      <c r="Y29" s="169"/>
      <c r="Z29" s="294"/>
      <c r="AA29" s="295"/>
      <c r="AB29" s="170"/>
    </row>
    <row r="30" spans="1:28" ht="20.149999999999999" customHeight="1" x14ac:dyDescent="0.3">
      <c r="A30" s="285"/>
      <c r="B30" s="296"/>
      <c r="C30" s="285"/>
      <c r="D30" s="288"/>
      <c r="E30" s="288"/>
      <c r="F30" s="289"/>
      <c r="G30" s="290"/>
      <c r="H30" s="290"/>
      <c r="I30" s="290"/>
      <c r="J30" s="291">
        <v>0</v>
      </c>
      <c r="K30" s="292"/>
      <c r="L30" s="292"/>
      <c r="M30" s="290"/>
      <c r="N30" s="168"/>
      <c r="O30" s="290"/>
      <c r="P30" s="168"/>
      <c r="Q30" s="168"/>
      <c r="R30" s="290"/>
      <c r="S30" s="290"/>
      <c r="T30" s="168"/>
      <c r="U30" s="168"/>
      <c r="V30" s="293"/>
      <c r="W30" s="168"/>
      <c r="X30" s="290"/>
      <c r="Y30" s="169"/>
      <c r="Z30" s="294"/>
      <c r="AA30" s="295"/>
      <c r="AB30" s="170"/>
    </row>
    <row r="31" spans="1:28" ht="20.149999999999999" customHeight="1" x14ac:dyDescent="0.3">
      <c r="A31" s="285"/>
      <c r="B31" s="296"/>
      <c r="C31" s="285"/>
      <c r="D31" s="288"/>
      <c r="E31" s="288"/>
      <c r="F31" s="289"/>
      <c r="G31" s="290"/>
      <c r="H31" s="290"/>
      <c r="I31" s="290"/>
      <c r="J31" s="291">
        <v>0</v>
      </c>
      <c r="K31" s="292"/>
      <c r="L31" s="292"/>
      <c r="M31" s="290"/>
      <c r="N31" s="168"/>
      <c r="O31" s="290"/>
      <c r="P31" s="168"/>
      <c r="Q31" s="168"/>
      <c r="R31" s="290"/>
      <c r="S31" s="290"/>
      <c r="T31" s="168"/>
      <c r="U31" s="168"/>
      <c r="V31" s="293"/>
      <c r="W31" s="168"/>
      <c r="X31" s="290"/>
      <c r="Y31" s="169"/>
      <c r="Z31" s="294"/>
      <c r="AA31" s="295"/>
      <c r="AB31" s="170"/>
    </row>
    <row r="32" spans="1:28" ht="20.149999999999999" customHeight="1" x14ac:dyDescent="0.3">
      <c r="A32" s="285"/>
      <c r="B32" s="296"/>
      <c r="C32" s="285"/>
      <c r="D32" s="288"/>
      <c r="E32" s="288"/>
      <c r="F32" s="289"/>
      <c r="G32" s="290">
        <v>0</v>
      </c>
      <c r="H32" s="290">
        <v>0</v>
      </c>
      <c r="I32" s="290">
        <v>0</v>
      </c>
      <c r="J32" s="291">
        <v>0</v>
      </c>
      <c r="K32" s="292">
        <v>0</v>
      </c>
      <c r="L32" s="292">
        <v>0</v>
      </c>
      <c r="M32" s="290">
        <v>0</v>
      </c>
      <c r="N32" s="168"/>
      <c r="O32" s="290">
        <v>0</v>
      </c>
      <c r="P32" s="168"/>
      <c r="Q32" s="168"/>
      <c r="R32" s="290">
        <v>0</v>
      </c>
      <c r="S32" s="290">
        <v>0</v>
      </c>
      <c r="T32" s="168"/>
      <c r="U32" s="168"/>
      <c r="V32" s="293">
        <v>0</v>
      </c>
      <c r="W32" s="168"/>
      <c r="X32" s="290">
        <v>0</v>
      </c>
      <c r="Y32" s="169"/>
      <c r="Z32" s="298"/>
      <c r="AA32" s="295"/>
      <c r="AB32" s="170"/>
    </row>
    <row r="33" spans="1:28" ht="20.149999999999999" customHeight="1" x14ac:dyDescent="0.3">
      <c r="A33" s="173"/>
      <c r="B33" s="299"/>
      <c r="C33" s="299"/>
      <c r="D33" s="299"/>
      <c r="E33" s="299"/>
      <c r="F33" s="299"/>
      <c r="G33" s="59">
        <f>SUM(G7:G32)</f>
        <v>0</v>
      </c>
      <c r="H33" s="59">
        <f>SUM(H7:H32)</f>
        <v>0</v>
      </c>
      <c r="I33" s="59">
        <f>SUM(I7:I32)</f>
        <v>0</v>
      </c>
      <c r="J33" s="300"/>
      <c r="K33" s="300"/>
      <c r="L33" s="300"/>
      <c r="M33" s="301"/>
      <c r="N33" s="59">
        <f>SUM(N7:N32)</f>
        <v>0</v>
      </c>
      <c r="O33" s="301"/>
      <c r="P33" s="59">
        <f t="shared" ref="P33:U33" si="7">SUM(P7:P32)</f>
        <v>0</v>
      </c>
      <c r="Q33" s="59">
        <f t="shared" si="7"/>
        <v>0</v>
      </c>
      <c r="R33" s="59">
        <f t="shared" si="7"/>
        <v>0</v>
      </c>
      <c r="S33" s="59">
        <f t="shared" si="7"/>
        <v>0</v>
      </c>
      <c r="T33" s="59">
        <f t="shared" si="7"/>
        <v>0</v>
      </c>
      <c r="U33" s="59">
        <f t="shared" si="7"/>
        <v>0</v>
      </c>
      <c r="V33" s="302">
        <v>0</v>
      </c>
      <c r="W33" s="59">
        <f>SUM(W7:W32)</f>
        <v>0</v>
      </c>
      <c r="X33" s="303">
        <v>0</v>
      </c>
      <c r="Y33" s="304"/>
      <c r="Z33" s="304"/>
      <c r="AA33" s="305"/>
      <c r="AB33" s="174">
        <f>SUM(AB7:AB32)</f>
        <v>0</v>
      </c>
    </row>
    <row r="34" spans="1:28" x14ac:dyDescent="0.3">
      <c r="C34" s="175" t="s">
        <v>228</v>
      </c>
      <c r="D34" s="176"/>
      <c r="E34" s="176"/>
      <c r="F34" s="176"/>
      <c r="G34" s="177">
        <f>SUMPRODUCT(G7:G32,$V$7:$V$32)</f>
        <v>0</v>
      </c>
      <c r="H34" s="177">
        <f>SUMPRODUCT(H7:H32,$V$7:$V$32)</f>
        <v>0</v>
      </c>
      <c r="I34" s="177">
        <f>SUMPRODUCT(I7:I32,$V$7:$V$32)</f>
        <v>0</v>
      </c>
      <c r="J34" s="176"/>
      <c r="K34" s="176"/>
      <c r="L34" s="176"/>
      <c r="M34" s="176"/>
      <c r="N34" s="177">
        <f>SUMPRODUCT(N7:N32,$V$7:$V$32)</f>
        <v>0</v>
      </c>
      <c r="O34" s="176"/>
      <c r="P34" s="177">
        <f t="shared" ref="P34:U34" si="8">SUMPRODUCT(P7:P32,$V$7:$V$32)</f>
        <v>0</v>
      </c>
      <c r="Q34" s="177">
        <f t="shared" si="8"/>
        <v>0</v>
      </c>
      <c r="R34" s="177">
        <f t="shared" si="8"/>
        <v>0</v>
      </c>
      <c r="S34" s="177">
        <f t="shared" si="8"/>
        <v>0</v>
      </c>
      <c r="T34" s="177">
        <f t="shared" si="8"/>
        <v>0</v>
      </c>
      <c r="U34" s="177">
        <f t="shared" si="8"/>
        <v>0</v>
      </c>
      <c r="V34" s="176"/>
      <c r="W34" s="176"/>
      <c r="X34" s="178"/>
    </row>
    <row r="37" spans="1:28" x14ac:dyDescent="0.3">
      <c r="I37" s="179"/>
      <c r="J37" s="172"/>
      <c r="K37" s="172"/>
      <c r="L37" s="172"/>
      <c r="M37" s="172"/>
      <c r="N37" s="179"/>
      <c r="O37" s="179"/>
      <c r="V37" s="180"/>
    </row>
  </sheetData>
  <sheetProtection algorithmName="SHA-512" hashValue="5V08ShEABzfCB3DUTAypcRgwkpYCfjbJdHDeyfdJtZqVa4yRNlNJnRoqongr5s847IYwVWzt+yfrcXEVA3VV2Q==" saltValue="5OussCH12/Aa1vrOTWXXqQ==" spinCount="100000" sheet="1" objects="1" scenarios="1"/>
  <mergeCells count="31">
    <mergeCell ref="J1:K1"/>
    <mergeCell ref="AA5:AA6"/>
    <mergeCell ref="AB5:AB6"/>
    <mergeCell ref="U5:U6"/>
    <mergeCell ref="V5:V6"/>
    <mergeCell ref="W5:W6"/>
    <mergeCell ref="X5:X6"/>
    <mergeCell ref="Y5:Y6"/>
    <mergeCell ref="Z5:Z6"/>
    <mergeCell ref="R5:R6"/>
    <mergeCell ref="S5:S6"/>
    <mergeCell ref="T5:T6"/>
    <mergeCell ref="M5:M6"/>
    <mergeCell ref="N5:N6"/>
    <mergeCell ref="O5:O6"/>
    <mergeCell ref="P5:P6"/>
    <mergeCell ref="Q5:Q6"/>
    <mergeCell ref="J5:J6"/>
    <mergeCell ref="K5:K6"/>
    <mergeCell ref="L5:L6"/>
    <mergeCell ref="A5:A6"/>
    <mergeCell ref="B5:B6"/>
    <mergeCell ref="C5:C6"/>
    <mergeCell ref="D5:E5"/>
    <mergeCell ref="F5:F6"/>
    <mergeCell ref="C1:I1"/>
    <mergeCell ref="B3:G3"/>
    <mergeCell ref="B4:G4"/>
    <mergeCell ref="H5:H6"/>
    <mergeCell ref="G5:G6"/>
    <mergeCell ref="I5:I6"/>
  </mergeCells>
  <phoneticPr fontId="30" type="noConversion"/>
  <dataValidations xWindow="58738" yWindow="40879" count="1">
    <dataValidation type="list" allowBlank="1" showErrorMessage="1" sqref="Y7:Y32">
      <formula1>$AG$6:$AG$9</formula1>
      <formula2>0</formula2>
    </dataValidation>
  </dataValidations>
  <pageMargins left="0.7" right="0.7" top="0.75" bottom="0.75" header="0.51180555555555551" footer="0.51180555555555551"/>
  <pageSetup paperSize="9" firstPageNumber="0" orientation="portrait" horizontalDpi="300" verticalDpi="300"/>
  <headerFooter alignWithMargins="0"/>
  <drawing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21"/>
  </sheetPr>
  <dimension ref="A1:R467"/>
  <sheetViews>
    <sheetView tabSelected="1" topLeftCell="I418" zoomScale="90" zoomScaleNormal="90" workbookViewId="0">
      <selection activeCell="N447" sqref="N447"/>
    </sheetView>
  </sheetViews>
  <sheetFormatPr baseColWidth="10" defaultColWidth="11.453125" defaultRowHeight="12" x14ac:dyDescent="0.3"/>
  <cols>
    <col min="1" max="1" width="7.81640625" style="227" customWidth="1"/>
    <col min="2" max="2" width="18.26953125" style="171" customWidth="1"/>
    <col min="3" max="3" width="23.453125" style="171" customWidth="1"/>
    <col min="4" max="7" width="11.453125" style="171"/>
    <col min="8" max="8" width="45.54296875" style="171" customWidth="1"/>
    <col min="9" max="9" width="15.7265625" style="171" customWidth="1"/>
    <col min="10" max="11" width="11.453125" style="171"/>
    <col min="12" max="12" width="182.7265625" style="171" customWidth="1"/>
    <col min="13" max="13" width="17.81640625" style="171" customWidth="1"/>
    <col min="14" max="14" width="17" style="171" customWidth="1"/>
    <col min="15" max="15" width="20.54296875" style="171" customWidth="1"/>
    <col min="16" max="16" width="22.81640625" style="171" customWidth="1"/>
    <col min="17" max="17" width="19" style="171" customWidth="1"/>
    <col min="18" max="18" width="171.1796875" style="171" customWidth="1"/>
    <col min="19" max="16384" width="11.453125" style="171"/>
  </cols>
  <sheetData>
    <row r="1" spans="1:18" x14ac:dyDescent="0.3">
      <c r="A1" s="185"/>
      <c r="B1" s="186"/>
      <c r="C1" s="186"/>
      <c r="D1" s="187" t="s">
        <v>8</v>
      </c>
      <c r="E1" s="187"/>
      <c r="F1" s="187"/>
      <c r="G1" s="451" t="str">
        <f>RESUMEN!D2</f>
        <v/>
      </c>
      <c r="H1" s="451"/>
      <c r="I1" s="433" t="str">
        <f>RESUMEN!D2</f>
        <v/>
      </c>
      <c r="J1" s="433"/>
      <c r="K1" s="433"/>
      <c r="L1" s="188"/>
      <c r="M1" s="186"/>
      <c r="N1" s="186"/>
      <c r="O1" s="189"/>
      <c r="P1" s="189"/>
      <c r="Q1" s="189"/>
    </row>
    <row r="2" spans="1:18" ht="35.25" customHeight="1" x14ac:dyDescent="0.3">
      <c r="A2" s="185"/>
      <c r="B2" s="442"/>
      <c r="C2" s="190"/>
      <c r="D2" s="450" t="str">
        <f>RESUMEN!D3</f>
        <v/>
      </c>
      <c r="E2" s="450"/>
      <c r="F2" s="450"/>
      <c r="G2" s="450"/>
      <c r="H2" s="450"/>
      <c r="I2" s="192"/>
      <c r="J2" s="188"/>
      <c r="K2" s="186"/>
      <c r="L2" s="186"/>
      <c r="M2" s="186"/>
      <c r="N2" s="186"/>
      <c r="O2" s="189"/>
      <c r="P2" s="189"/>
      <c r="Q2" s="189"/>
    </row>
    <row r="3" spans="1:18" ht="15" customHeight="1" x14ac:dyDescent="0.3">
      <c r="A3" s="185"/>
      <c r="B3" s="442"/>
      <c r="C3" s="186"/>
      <c r="D3" s="443"/>
      <c r="E3" s="443"/>
      <c r="F3" s="192"/>
      <c r="G3" s="192"/>
      <c r="H3" s="192"/>
      <c r="I3" s="192"/>
      <c r="J3" s="186"/>
      <c r="K3" s="186"/>
      <c r="L3" s="186"/>
      <c r="M3" s="193"/>
      <c r="N3" s="193"/>
      <c r="O3" s="193"/>
      <c r="P3" s="186"/>
      <c r="Q3" s="186"/>
    </row>
    <row r="4" spans="1:18" x14ac:dyDescent="0.3">
      <c r="A4" s="185"/>
      <c r="B4" s="442"/>
      <c r="C4" s="190"/>
      <c r="D4" s="194"/>
      <c r="E4" s="191"/>
      <c r="F4" s="444" t="s">
        <v>118</v>
      </c>
      <c r="G4" s="444"/>
      <c r="H4" s="444"/>
      <c r="I4" s="444"/>
      <c r="J4" s="444"/>
      <c r="K4" s="444"/>
      <c r="L4" s="444"/>
      <c r="M4" s="444"/>
      <c r="N4" s="444"/>
      <c r="O4" s="193"/>
      <c r="P4" s="193"/>
      <c r="Q4" s="193"/>
    </row>
    <row r="5" spans="1:18" x14ac:dyDescent="0.3">
      <c r="A5" s="185"/>
      <c r="B5" s="195"/>
      <c r="C5" s="190"/>
      <c r="D5" s="196"/>
      <c r="E5" s="196"/>
      <c r="F5" s="196"/>
      <c r="G5" s="196"/>
      <c r="H5" s="186"/>
      <c r="I5" s="196"/>
      <c r="J5" s="186"/>
      <c r="K5" s="449"/>
      <c r="L5" s="449"/>
      <c r="M5" s="193"/>
      <c r="N5" s="193"/>
      <c r="O5" s="193"/>
      <c r="P5" s="193"/>
      <c r="Q5" s="193"/>
    </row>
    <row r="6" spans="1:18" ht="15.75" customHeight="1" x14ac:dyDescent="0.3">
      <c r="A6" s="434" t="s">
        <v>60</v>
      </c>
      <c r="B6" s="434"/>
      <c r="C6" s="434"/>
      <c r="D6" s="434"/>
      <c r="E6" s="197" t="str">
        <f>RESUMEN!D4</f>
        <v/>
      </c>
      <c r="F6" s="196"/>
      <c r="G6" s="196"/>
      <c r="H6" s="186"/>
      <c r="I6" s="196"/>
      <c r="J6" s="186"/>
      <c r="K6" s="449"/>
      <c r="L6" s="449"/>
      <c r="M6" s="193"/>
      <c r="N6" s="193"/>
      <c r="O6" s="193"/>
      <c r="P6" s="193"/>
      <c r="Q6" s="193"/>
    </row>
    <row r="7" spans="1:18" ht="15.75" customHeight="1" x14ac:dyDescent="0.3">
      <c r="A7" s="185"/>
      <c r="B7" s="434" t="s">
        <v>61</v>
      </c>
      <c r="C7" s="434"/>
      <c r="D7" s="434"/>
      <c r="E7" s="197" t="str">
        <f>RESUMEN!D5</f>
        <v/>
      </c>
      <c r="F7" s="196"/>
      <c r="G7" s="196"/>
      <c r="H7" s="186"/>
      <c r="I7" s="196"/>
      <c r="J7" s="186"/>
      <c r="K7" s="449"/>
      <c r="L7" s="449"/>
      <c r="M7" s="193"/>
      <c r="N7" s="193"/>
      <c r="O7" s="193"/>
      <c r="P7" s="193"/>
      <c r="Q7" s="193"/>
    </row>
    <row r="8" spans="1:18" ht="33.75" customHeight="1" x14ac:dyDescent="0.3">
      <c r="A8" s="198" t="s">
        <v>119</v>
      </c>
      <c r="B8" s="198" t="s">
        <v>120</v>
      </c>
      <c r="C8" s="198" t="s">
        <v>121</v>
      </c>
      <c r="D8" s="445" t="s">
        <v>122</v>
      </c>
      <c r="E8" s="445"/>
      <c r="F8" s="445"/>
      <c r="G8" s="445"/>
      <c r="H8" s="445"/>
      <c r="I8" s="198" t="s">
        <v>123</v>
      </c>
      <c r="J8" s="446" t="s">
        <v>124</v>
      </c>
      <c r="K8" s="446"/>
      <c r="L8" s="446"/>
      <c r="M8" s="198" t="s">
        <v>125</v>
      </c>
      <c r="N8" s="198" t="s">
        <v>126</v>
      </c>
      <c r="O8" s="198" t="s">
        <v>127</v>
      </c>
      <c r="P8" s="198" t="s">
        <v>128</v>
      </c>
      <c r="Q8" s="198" t="s">
        <v>129</v>
      </c>
      <c r="R8" s="198" t="s">
        <v>269</v>
      </c>
    </row>
    <row r="9" spans="1:18" ht="15" customHeight="1" x14ac:dyDescent="0.3">
      <c r="A9" s="199">
        <v>1</v>
      </c>
      <c r="B9" s="200"/>
      <c r="C9" s="201"/>
      <c r="D9" s="447"/>
      <c r="E9" s="447"/>
      <c r="F9" s="447"/>
      <c r="G9" s="447"/>
      <c r="H9" s="447"/>
      <c r="I9" s="202"/>
      <c r="J9" s="448"/>
      <c r="K9" s="448"/>
      <c r="L9" s="448"/>
      <c r="M9" s="203"/>
      <c r="N9" s="204"/>
      <c r="O9" s="205">
        <v>1</v>
      </c>
      <c r="P9" s="206">
        <f>IF(N9&lt;0,0,SUM(N9*O9))</f>
        <v>0</v>
      </c>
      <c r="Q9" s="207"/>
      <c r="R9" s="208"/>
    </row>
    <row r="10" spans="1:18" ht="15" customHeight="1" x14ac:dyDescent="0.3">
      <c r="A10" s="199">
        <v>2</v>
      </c>
      <c r="B10" s="200"/>
      <c r="C10" s="201"/>
      <c r="D10" s="447"/>
      <c r="E10" s="447"/>
      <c r="F10" s="447"/>
      <c r="G10" s="447"/>
      <c r="H10" s="447"/>
      <c r="I10" s="202"/>
      <c r="J10" s="448"/>
      <c r="K10" s="448"/>
      <c r="L10" s="448"/>
      <c r="M10" s="203"/>
      <c r="N10" s="204"/>
      <c r="O10" s="205">
        <v>1</v>
      </c>
      <c r="P10" s="206">
        <f t="shared" ref="P10:P11" si="0">IF(N10&lt;0,0,SUM(N10*O10))</f>
        <v>0</v>
      </c>
      <c r="Q10" s="207"/>
      <c r="R10" s="208"/>
    </row>
    <row r="11" spans="1:18" ht="15" customHeight="1" x14ac:dyDescent="0.3">
      <c r="A11" s="199">
        <v>3</v>
      </c>
      <c r="B11" s="200"/>
      <c r="C11" s="201"/>
      <c r="D11" s="447"/>
      <c r="E11" s="447"/>
      <c r="F11" s="447"/>
      <c r="G11" s="447"/>
      <c r="H11" s="447"/>
      <c r="I11" s="202"/>
      <c r="J11" s="448"/>
      <c r="K11" s="448"/>
      <c r="L11" s="448"/>
      <c r="M11" s="203"/>
      <c r="N11" s="204"/>
      <c r="O11" s="205">
        <v>1</v>
      </c>
      <c r="P11" s="206">
        <f t="shared" si="0"/>
        <v>0</v>
      </c>
      <c r="Q11" s="207"/>
      <c r="R11" s="208"/>
    </row>
    <row r="12" spans="1:18" ht="15" customHeight="1" x14ac:dyDescent="0.3">
      <c r="A12" s="199">
        <v>4</v>
      </c>
      <c r="B12" s="200"/>
      <c r="C12" s="201"/>
      <c r="D12" s="447"/>
      <c r="E12" s="447"/>
      <c r="F12" s="447"/>
      <c r="G12" s="447"/>
      <c r="H12" s="447"/>
      <c r="I12" s="202"/>
      <c r="J12" s="448"/>
      <c r="K12" s="448"/>
      <c r="L12" s="448"/>
      <c r="M12" s="203"/>
      <c r="N12" s="204"/>
      <c r="O12" s="205">
        <v>1</v>
      </c>
      <c r="P12" s="206">
        <f t="shared" ref="P12:P75" si="1">IF(N12&lt;0,0,SUM(N12*O12))</f>
        <v>0</v>
      </c>
      <c r="Q12" s="207"/>
      <c r="R12" s="208"/>
    </row>
    <row r="13" spans="1:18" ht="15" customHeight="1" x14ac:dyDescent="0.3">
      <c r="A13" s="199">
        <v>5</v>
      </c>
      <c r="B13" s="200"/>
      <c r="C13" s="201"/>
      <c r="D13" s="447"/>
      <c r="E13" s="447"/>
      <c r="F13" s="447"/>
      <c r="G13" s="447"/>
      <c r="H13" s="447"/>
      <c r="I13" s="202"/>
      <c r="J13" s="448"/>
      <c r="K13" s="448"/>
      <c r="L13" s="448"/>
      <c r="M13" s="203"/>
      <c r="N13" s="204"/>
      <c r="O13" s="205">
        <v>1</v>
      </c>
      <c r="P13" s="206">
        <f t="shared" si="1"/>
        <v>0</v>
      </c>
      <c r="Q13" s="207"/>
      <c r="R13" s="208"/>
    </row>
    <row r="14" spans="1:18" ht="15" customHeight="1" x14ac:dyDescent="0.3">
      <c r="A14" s="199">
        <v>6</v>
      </c>
      <c r="B14" s="200"/>
      <c r="C14" s="201"/>
      <c r="D14" s="447"/>
      <c r="E14" s="447"/>
      <c r="F14" s="447"/>
      <c r="G14" s="447"/>
      <c r="H14" s="447"/>
      <c r="I14" s="202"/>
      <c r="J14" s="448"/>
      <c r="K14" s="448"/>
      <c r="L14" s="448"/>
      <c r="M14" s="203"/>
      <c r="N14" s="204"/>
      <c r="O14" s="205">
        <v>1</v>
      </c>
      <c r="P14" s="206">
        <f t="shared" si="1"/>
        <v>0</v>
      </c>
      <c r="Q14" s="207"/>
      <c r="R14" s="208"/>
    </row>
    <row r="15" spans="1:18" ht="15" customHeight="1" x14ac:dyDescent="0.3">
      <c r="A15" s="199">
        <v>7</v>
      </c>
      <c r="B15" s="200"/>
      <c r="C15" s="209"/>
      <c r="D15" s="447"/>
      <c r="E15" s="447"/>
      <c r="F15" s="447"/>
      <c r="G15" s="447"/>
      <c r="H15" s="447"/>
      <c r="I15" s="202"/>
      <c r="J15" s="448"/>
      <c r="K15" s="448"/>
      <c r="L15" s="448"/>
      <c r="M15" s="203"/>
      <c r="N15" s="204"/>
      <c r="O15" s="205">
        <v>1</v>
      </c>
      <c r="P15" s="206">
        <f t="shared" si="1"/>
        <v>0</v>
      </c>
      <c r="Q15" s="207"/>
      <c r="R15" s="208"/>
    </row>
    <row r="16" spans="1:18" ht="15" customHeight="1" x14ac:dyDescent="0.3">
      <c r="A16" s="199">
        <v>8</v>
      </c>
      <c r="B16" s="200"/>
      <c r="C16" s="201"/>
      <c r="D16" s="447"/>
      <c r="E16" s="447"/>
      <c r="F16" s="447"/>
      <c r="G16" s="447"/>
      <c r="H16" s="447"/>
      <c r="I16" s="202"/>
      <c r="J16" s="448"/>
      <c r="K16" s="448"/>
      <c r="L16" s="448"/>
      <c r="M16" s="203"/>
      <c r="N16" s="204"/>
      <c r="O16" s="205">
        <v>1</v>
      </c>
      <c r="P16" s="206">
        <f t="shared" si="1"/>
        <v>0</v>
      </c>
      <c r="Q16" s="207"/>
      <c r="R16" s="208"/>
    </row>
    <row r="17" spans="1:18" ht="15" customHeight="1" x14ac:dyDescent="0.3">
      <c r="A17" s="199">
        <v>9</v>
      </c>
      <c r="B17" s="200"/>
      <c r="C17" s="201"/>
      <c r="D17" s="447"/>
      <c r="E17" s="447"/>
      <c r="F17" s="447"/>
      <c r="G17" s="447"/>
      <c r="H17" s="447"/>
      <c r="I17" s="202"/>
      <c r="J17" s="448"/>
      <c r="K17" s="448"/>
      <c r="L17" s="448"/>
      <c r="M17" s="203"/>
      <c r="N17" s="204"/>
      <c r="O17" s="205">
        <v>1</v>
      </c>
      <c r="P17" s="206">
        <f t="shared" si="1"/>
        <v>0</v>
      </c>
      <c r="Q17" s="207"/>
      <c r="R17" s="208"/>
    </row>
    <row r="18" spans="1:18" ht="15" customHeight="1" x14ac:dyDescent="0.3">
      <c r="A18" s="199">
        <v>10</v>
      </c>
      <c r="B18" s="200"/>
      <c r="C18" s="201"/>
      <c r="D18" s="447"/>
      <c r="E18" s="447"/>
      <c r="F18" s="447"/>
      <c r="G18" s="447"/>
      <c r="H18" s="447"/>
      <c r="I18" s="202"/>
      <c r="J18" s="448"/>
      <c r="K18" s="448"/>
      <c r="L18" s="448"/>
      <c r="M18" s="203"/>
      <c r="N18" s="204"/>
      <c r="O18" s="205">
        <v>1</v>
      </c>
      <c r="P18" s="206">
        <f t="shared" si="1"/>
        <v>0</v>
      </c>
      <c r="Q18" s="207"/>
      <c r="R18" s="208"/>
    </row>
    <row r="19" spans="1:18" ht="15" customHeight="1" x14ac:dyDescent="0.3">
      <c r="A19" s="199">
        <v>11</v>
      </c>
      <c r="B19" s="200"/>
      <c r="C19" s="201"/>
      <c r="D19" s="447"/>
      <c r="E19" s="447"/>
      <c r="F19" s="447"/>
      <c r="G19" s="447"/>
      <c r="H19" s="447"/>
      <c r="I19" s="202"/>
      <c r="J19" s="448"/>
      <c r="K19" s="448"/>
      <c r="L19" s="448"/>
      <c r="M19" s="203"/>
      <c r="N19" s="204"/>
      <c r="O19" s="205">
        <v>1</v>
      </c>
      <c r="P19" s="206">
        <f t="shared" si="1"/>
        <v>0</v>
      </c>
      <c r="Q19" s="207"/>
      <c r="R19" s="208"/>
    </row>
    <row r="20" spans="1:18" ht="15" customHeight="1" x14ac:dyDescent="0.3">
      <c r="A20" s="199">
        <v>12</v>
      </c>
      <c r="B20" s="200"/>
      <c r="C20" s="201"/>
      <c r="D20" s="447"/>
      <c r="E20" s="447"/>
      <c r="F20" s="447"/>
      <c r="G20" s="447"/>
      <c r="H20" s="447"/>
      <c r="I20" s="202"/>
      <c r="J20" s="448"/>
      <c r="K20" s="448"/>
      <c r="L20" s="448"/>
      <c r="M20" s="203"/>
      <c r="N20" s="204"/>
      <c r="O20" s="205">
        <v>1</v>
      </c>
      <c r="P20" s="206">
        <f t="shared" si="1"/>
        <v>0</v>
      </c>
      <c r="Q20" s="207"/>
      <c r="R20" s="208"/>
    </row>
    <row r="21" spans="1:18" ht="15" customHeight="1" x14ac:dyDescent="0.3">
      <c r="A21" s="199">
        <v>13</v>
      </c>
      <c r="B21" s="200"/>
      <c r="C21" s="202"/>
      <c r="D21" s="447"/>
      <c r="E21" s="447"/>
      <c r="F21" s="447"/>
      <c r="G21" s="447"/>
      <c r="H21" s="447"/>
      <c r="I21" s="202"/>
      <c r="J21" s="448"/>
      <c r="K21" s="448"/>
      <c r="L21" s="448"/>
      <c r="M21" s="203"/>
      <c r="N21" s="204"/>
      <c r="O21" s="205">
        <v>1</v>
      </c>
      <c r="P21" s="206">
        <f t="shared" si="1"/>
        <v>0</v>
      </c>
      <c r="Q21" s="207"/>
      <c r="R21" s="208"/>
    </row>
    <row r="22" spans="1:18" ht="15" customHeight="1" x14ac:dyDescent="0.3">
      <c r="A22" s="199">
        <v>14</v>
      </c>
      <c r="B22" s="200"/>
      <c r="C22" s="201"/>
      <c r="D22" s="452"/>
      <c r="E22" s="452"/>
      <c r="F22" s="452"/>
      <c r="G22" s="452"/>
      <c r="H22" s="452"/>
      <c r="I22" s="202"/>
      <c r="J22" s="457"/>
      <c r="K22" s="457"/>
      <c r="L22" s="457"/>
      <c r="M22" s="203"/>
      <c r="N22" s="204"/>
      <c r="O22" s="205">
        <v>1</v>
      </c>
      <c r="P22" s="206">
        <f t="shared" si="1"/>
        <v>0</v>
      </c>
      <c r="Q22" s="207"/>
      <c r="R22" s="208"/>
    </row>
    <row r="23" spans="1:18" ht="15" customHeight="1" x14ac:dyDescent="0.3">
      <c r="A23" s="199">
        <v>15</v>
      </c>
      <c r="B23" s="200"/>
      <c r="C23" s="201"/>
      <c r="D23" s="447"/>
      <c r="E23" s="447"/>
      <c r="F23" s="447"/>
      <c r="G23" s="447"/>
      <c r="H23" s="447"/>
      <c r="I23" s="202"/>
      <c r="J23" s="448"/>
      <c r="K23" s="448"/>
      <c r="L23" s="448"/>
      <c r="M23" s="203"/>
      <c r="N23" s="204"/>
      <c r="O23" s="205">
        <v>1</v>
      </c>
      <c r="P23" s="206">
        <f t="shared" si="1"/>
        <v>0</v>
      </c>
      <c r="Q23" s="207"/>
      <c r="R23" s="208"/>
    </row>
    <row r="24" spans="1:18" ht="15" customHeight="1" x14ac:dyDescent="0.3">
      <c r="A24" s="199">
        <v>16</v>
      </c>
      <c r="B24" s="200"/>
      <c r="C24" s="201"/>
      <c r="D24" s="452"/>
      <c r="E24" s="452"/>
      <c r="F24" s="452"/>
      <c r="G24" s="452"/>
      <c r="H24" s="452"/>
      <c r="I24" s="202"/>
      <c r="J24" s="458"/>
      <c r="K24" s="458"/>
      <c r="L24" s="458"/>
      <c r="M24" s="203" t="s">
        <v>132</v>
      </c>
      <c r="N24" s="204"/>
      <c r="O24" s="205">
        <v>1</v>
      </c>
      <c r="P24" s="206">
        <f t="shared" si="1"/>
        <v>0</v>
      </c>
      <c r="Q24" s="207"/>
      <c r="R24" s="208"/>
    </row>
    <row r="25" spans="1:18" ht="15" customHeight="1" x14ac:dyDescent="0.3">
      <c r="A25" s="199">
        <v>17</v>
      </c>
      <c r="B25" s="200"/>
      <c r="C25" s="201"/>
      <c r="D25" s="452"/>
      <c r="E25" s="452"/>
      <c r="F25" s="452"/>
      <c r="G25" s="452"/>
      <c r="H25" s="452"/>
      <c r="I25" s="202"/>
      <c r="J25" s="458"/>
      <c r="K25" s="458"/>
      <c r="L25" s="458"/>
      <c r="M25" s="203"/>
      <c r="N25" s="204"/>
      <c r="O25" s="205">
        <v>1</v>
      </c>
      <c r="P25" s="206">
        <f t="shared" si="1"/>
        <v>0</v>
      </c>
      <c r="Q25" s="207"/>
      <c r="R25" s="208"/>
    </row>
    <row r="26" spans="1:18" ht="15" customHeight="1" x14ac:dyDescent="0.3">
      <c r="A26" s="199">
        <v>18</v>
      </c>
      <c r="B26" s="200"/>
      <c r="C26" s="201"/>
      <c r="D26" s="452"/>
      <c r="E26" s="452"/>
      <c r="F26" s="452"/>
      <c r="G26" s="452"/>
      <c r="H26" s="452"/>
      <c r="I26" s="202"/>
      <c r="J26" s="458"/>
      <c r="K26" s="458"/>
      <c r="L26" s="458"/>
      <c r="M26" s="203"/>
      <c r="N26" s="204"/>
      <c r="O26" s="205">
        <v>1</v>
      </c>
      <c r="P26" s="206">
        <f t="shared" si="1"/>
        <v>0</v>
      </c>
      <c r="Q26" s="207"/>
      <c r="R26" s="208"/>
    </row>
    <row r="27" spans="1:18" ht="15" customHeight="1" x14ac:dyDescent="0.3">
      <c r="A27" s="199">
        <v>19</v>
      </c>
      <c r="B27" s="200"/>
      <c r="C27" s="201"/>
      <c r="D27" s="452"/>
      <c r="E27" s="452"/>
      <c r="F27" s="452"/>
      <c r="G27" s="452"/>
      <c r="H27" s="452"/>
      <c r="I27" s="202"/>
      <c r="J27" s="458"/>
      <c r="K27" s="458"/>
      <c r="L27" s="458"/>
      <c r="M27" s="203"/>
      <c r="N27" s="204"/>
      <c r="O27" s="205">
        <v>1</v>
      </c>
      <c r="P27" s="206">
        <f t="shared" si="1"/>
        <v>0</v>
      </c>
      <c r="Q27" s="207"/>
      <c r="R27" s="208"/>
    </row>
    <row r="28" spans="1:18" ht="15" customHeight="1" x14ac:dyDescent="0.3">
      <c r="A28" s="199">
        <v>20</v>
      </c>
      <c r="B28" s="200"/>
      <c r="C28" s="201"/>
      <c r="D28" s="452"/>
      <c r="E28" s="452"/>
      <c r="F28" s="452"/>
      <c r="G28" s="452"/>
      <c r="H28" s="452"/>
      <c r="I28" s="202"/>
      <c r="J28" s="458"/>
      <c r="K28" s="458"/>
      <c r="L28" s="458"/>
      <c r="M28" s="203"/>
      <c r="N28" s="204"/>
      <c r="O28" s="205">
        <v>1</v>
      </c>
      <c r="P28" s="206">
        <f t="shared" si="1"/>
        <v>0</v>
      </c>
      <c r="Q28" s="207"/>
      <c r="R28" s="208"/>
    </row>
    <row r="29" spans="1:18" ht="15" customHeight="1" x14ac:dyDescent="0.3">
      <c r="A29" s="199">
        <v>21</v>
      </c>
      <c r="B29" s="200"/>
      <c r="C29" s="201"/>
      <c r="D29" s="452"/>
      <c r="E29" s="452"/>
      <c r="F29" s="452"/>
      <c r="G29" s="452"/>
      <c r="H29" s="452"/>
      <c r="I29" s="202"/>
      <c r="J29" s="458"/>
      <c r="K29" s="458"/>
      <c r="L29" s="458"/>
      <c r="M29" s="203"/>
      <c r="N29" s="204"/>
      <c r="O29" s="205">
        <v>1</v>
      </c>
      <c r="P29" s="206">
        <f t="shared" si="1"/>
        <v>0</v>
      </c>
      <c r="Q29" s="207"/>
      <c r="R29" s="208"/>
    </row>
    <row r="30" spans="1:18" ht="15" customHeight="1" x14ac:dyDescent="0.3">
      <c r="A30" s="199">
        <v>22</v>
      </c>
      <c r="B30" s="200"/>
      <c r="C30" s="201"/>
      <c r="D30" s="452"/>
      <c r="E30" s="452"/>
      <c r="F30" s="452"/>
      <c r="G30" s="452"/>
      <c r="H30" s="452"/>
      <c r="I30" s="202"/>
      <c r="J30" s="458"/>
      <c r="K30" s="458"/>
      <c r="L30" s="458"/>
      <c r="M30" s="203"/>
      <c r="N30" s="204"/>
      <c r="O30" s="205">
        <v>1</v>
      </c>
      <c r="P30" s="206">
        <f t="shared" si="1"/>
        <v>0</v>
      </c>
      <c r="Q30" s="207"/>
      <c r="R30" s="208"/>
    </row>
    <row r="31" spans="1:18" ht="15" customHeight="1" x14ac:dyDescent="0.3">
      <c r="A31" s="199">
        <v>23</v>
      </c>
      <c r="B31" s="200"/>
      <c r="C31" s="201"/>
      <c r="D31" s="452"/>
      <c r="E31" s="452"/>
      <c r="F31" s="452"/>
      <c r="G31" s="452"/>
      <c r="H31" s="452"/>
      <c r="I31" s="202"/>
      <c r="J31" s="458"/>
      <c r="K31" s="458"/>
      <c r="L31" s="458"/>
      <c r="M31" s="203"/>
      <c r="N31" s="204"/>
      <c r="O31" s="205">
        <v>1</v>
      </c>
      <c r="P31" s="206">
        <f t="shared" si="1"/>
        <v>0</v>
      </c>
      <c r="Q31" s="207"/>
      <c r="R31" s="208"/>
    </row>
    <row r="32" spans="1:18" ht="15" customHeight="1" x14ac:dyDescent="0.3">
      <c r="A32" s="199">
        <v>24</v>
      </c>
      <c r="B32" s="200"/>
      <c r="C32" s="201"/>
      <c r="D32" s="452"/>
      <c r="E32" s="452"/>
      <c r="F32" s="452"/>
      <c r="G32" s="452"/>
      <c r="H32" s="452"/>
      <c r="I32" s="202"/>
      <c r="J32" s="458"/>
      <c r="K32" s="458"/>
      <c r="L32" s="458"/>
      <c r="M32" s="203"/>
      <c r="N32" s="204"/>
      <c r="O32" s="205">
        <v>1</v>
      </c>
      <c r="P32" s="206">
        <f t="shared" si="1"/>
        <v>0</v>
      </c>
      <c r="Q32" s="207"/>
      <c r="R32" s="208"/>
    </row>
    <row r="33" spans="1:18" ht="15" customHeight="1" x14ac:dyDescent="0.3">
      <c r="A33" s="199">
        <v>25</v>
      </c>
      <c r="B33" s="200"/>
      <c r="C33" s="201"/>
      <c r="D33" s="452"/>
      <c r="E33" s="452"/>
      <c r="F33" s="452"/>
      <c r="G33" s="452"/>
      <c r="H33" s="452"/>
      <c r="I33" s="202"/>
      <c r="J33" s="458"/>
      <c r="K33" s="458"/>
      <c r="L33" s="458"/>
      <c r="M33" s="203"/>
      <c r="N33" s="204"/>
      <c r="O33" s="205">
        <v>1</v>
      </c>
      <c r="P33" s="206">
        <f t="shared" si="1"/>
        <v>0</v>
      </c>
      <c r="Q33" s="207"/>
      <c r="R33" s="208"/>
    </row>
    <row r="34" spans="1:18" ht="15" customHeight="1" x14ac:dyDescent="0.3">
      <c r="A34" s="199">
        <v>26</v>
      </c>
      <c r="B34" s="200"/>
      <c r="C34" s="201"/>
      <c r="D34" s="452"/>
      <c r="E34" s="452"/>
      <c r="F34" s="452"/>
      <c r="G34" s="452"/>
      <c r="H34" s="452"/>
      <c r="I34" s="202"/>
      <c r="J34" s="458"/>
      <c r="K34" s="458"/>
      <c r="L34" s="458"/>
      <c r="M34" s="203"/>
      <c r="N34" s="204"/>
      <c r="O34" s="205">
        <v>1</v>
      </c>
      <c r="P34" s="206">
        <f t="shared" si="1"/>
        <v>0</v>
      </c>
      <c r="Q34" s="207"/>
      <c r="R34" s="208"/>
    </row>
    <row r="35" spans="1:18" ht="15" customHeight="1" x14ac:dyDescent="0.3">
      <c r="A35" s="199">
        <v>27</v>
      </c>
      <c r="B35" s="200"/>
      <c r="C35" s="201"/>
      <c r="D35" s="452"/>
      <c r="E35" s="452"/>
      <c r="F35" s="452"/>
      <c r="G35" s="452"/>
      <c r="H35" s="452"/>
      <c r="I35" s="202"/>
      <c r="J35" s="458"/>
      <c r="K35" s="458"/>
      <c r="L35" s="458"/>
      <c r="M35" s="203"/>
      <c r="N35" s="204"/>
      <c r="O35" s="205">
        <v>1</v>
      </c>
      <c r="P35" s="206">
        <f t="shared" si="1"/>
        <v>0</v>
      </c>
      <c r="Q35" s="207"/>
      <c r="R35" s="208"/>
    </row>
    <row r="36" spans="1:18" ht="15" customHeight="1" x14ac:dyDescent="0.3">
      <c r="A36" s="199">
        <v>28</v>
      </c>
      <c r="B36" s="200"/>
      <c r="C36" s="201"/>
      <c r="D36" s="452"/>
      <c r="E36" s="452"/>
      <c r="F36" s="452"/>
      <c r="G36" s="452"/>
      <c r="H36" s="452"/>
      <c r="I36" s="202"/>
      <c r="J36" s="458"/>
      <c r="K36" s="458"/>
      <c r="L36" s="458"/>
      <c r="M36" s="203"/>
      <c r="N36" s="204"/>
      <c r="O36" s="205">
        <v>1</v>
      </c>
      <c r="P36" s="206">
        <f t="shared" si="1"/>
        <v>0</v>
      </c>
      <c r="Q36" s="207"/>
      <c r="R36" s="208"/>
    </row>
    <row r="37" spans="1:18" ht="15" customHeight="1" x14ac:dyDescent="0.3">
      <c r="A37" s="199">
        <v>29</v>
      </c>
      <c r="B37" s="200"/>
      <c r="C37" s="201"/>
      <c r="D37" s="452"/>
      <c r="E37" s="452"/>
      <c r="F37" s="452"/>
      <c r="G37" s="452"/>
      <c r="H37" s="452"/>
      <c r="I37" s="202"/>
      <c r="J37" s="458"/>
      <c r="K37" s="458"/>
      <c r="L37" s="458"/>
      <c r="M37" s="203"/>
      <c r="N37" s="204"/>
      <c r="O37" s="205">
        <v>1</v>
      </c>
      <c r="P37" s="206">
        <f t="shared" si="1"/>
        <v>0</v>
      </c>
      <c r="Q37" s="207"/>
      <c r="R37" s="208"/>
    </row>
    <row r="38" spans="1:18" ht="15" customHeight="1" x14ac:dyDescent="0.3">
      <c r="A38" s="199">
        <v>30</v>
      </c>
      <c r="B38" s="200"/>
      <c r="C38" s="201"/>
      <c r="D38" s="452"/>
      <c r="E38" s="452"/>
      <c r="F38" s="452"/>
      <c r="G38" s="452"/>
      <c r="H38" s="452"/>
      <c r="I38" s="202"/>
      <c r="J38" s="458"/>
      <c r="K38" s="458"/>
      <c r="L38" s="458"/>
      <c r="M38" s="203"/>
      <c r="N38" s="204"/>
      <c r="O38" s="205">
        <v>1</v>
      </c>
      <c r="P38" s="206">
        <f t="shared" si="1"/>
        <v>0</v>
      </c>
      <c r="Q38" s="207"/>
      <c r="R38" s="208"/>
    </row>
    <row r="39" spans="1:18" ht="15" customHeight="1" x14ac:dyDescent="0.3">
      <c r="A39" s="199">
        <v>31</v>
      </c>
      <c r="B39" s="200"/>
      <c r="C39" s="201"/>
      <c r="D39" s="452"/>
      <c r="E39" s="452"/>
      <c r="F39" s="452"/>
      <c r="G39" s="452"/>
      <c r="H39" s="452"/>
      <c r="I39" s="202"/>
      <c r="J39" s="458"/>
      <c r="K39" s="458"/>
      <c r="L39" s="458"/>
      <c r="M39" s="203"/>
      <c r="N39" s="204"/>
      <c r="O39" s="205">
        <v>1</v>
      </c>
      <c r="P39" s="206">
        <f t="shared" si="1"/>
        <v>0</v>
      </c>
      <c r="Q39" s="207"/>
      <c r="R39" s="208"/>
    </row>
    <row r="40" spans="1:18" ht="15" customHeight="1" x14ac:dyDescent="0.3">
      <c r="A40" s="199">
        <v>32</v>
      </c>
      <c r="B40" s="200"/>
      <c r="C40" s="201"/>
      <c r="D40" s="452"/>
      <c r="E40" s="452"/>
      <c r="F40" s="452"/>
      <c r="G40" s="452"/>
      <c r="H40" s="452"/>
      <c r="I40" s="202"/>
      <c r="J40" s="458"/>
      <c r="K40" s="458"/>
      <c r="L40" s="458"/>
      <c r="M40" s="203"/>
      <c r="N40" s="204"/>
      <c r="O40" s="205">
        <v>1</v>
      </c>
      <c r="P40" s="206">
        <f t="shared" si="1"/>
        <v>0</v>
      </c>
      <c r="Q40" s="207"/>
      <c r="R40" s="208"/>
    </row>
    <row r="41" spans="1:18" ht="15" customHeight="1" x14ac:dyDescent="0.3">
      <c r="A41" s="199">
        <v>33</v>
      </c>
      <c r="B41" s="200"/>
      <c r="C41" s="201"/>
      <c r="D41" s="452"/>
      <c r="E41" s="452"/>
      <c r="F41" s="452"/>
      <c r="G41" s="452"/>
      <c r="H41" s="452"/>
      <c r="I41" s="202"/>
      <c r="J41" s="458"/>
      <c r="K41" s="458"/>
      <c r="L41" s="458"/>
      <c r="M41" s="203"/>
      <c r="N41" s="204"/>
      <c r="O41" s="205">
        <v>1</v>
      </c>
      <c r="P41" s="206">
        <f t="shared" si="1"/>
        <v>0</v>
      </c>
      <c r="Q41" s="207"/>
      <c r="R41" s="208"/>
    </row>
    <row r="42" spans="1:18" ht="15" customHeight="1" x14ac:dyDescent="0.3">
      <c r="A42" s="199">
        <v>34</v>
      </c>
      <c r="B42" s="200"/>
      <c r="C42" s="201"/>
      <c r="D42" s="452"/>
      <c r="E42" s="452"/>
      <c r="F42" s="452"/>
      <c r="G42" s="452"/>
      <c r="H42" s="452"/>
      <c r="I42" s="202"/>
      <c r="J42" s="458"/>
      <c r="K42" s="458"/>
      <c r="L42" s="458"/>
      <c r="M42" s="203"/>
      <c r="N42" s="204"/>
      <c r="O42" s="205">
        <v>1</v>
      </c>
      <c r="P42" s="206">
        <f t="shared" si="1"/>
        <v>0</v>
      </c>
      <c r="Q42" s="207"/>
      <c r="R42" s="208"/>
    </row>
    <row r="43" spans="1:18" ht="15" customHeight="1" x14ac:dyDescent="0.3">
      <c r="A43" s="199">
        <v>35</v>
      </c>
      <c r="B43" s="200"/>
      <c r="C43" s="201"/>
      <c r="D43" s="452"/>
      <c r="E43" s="452"/>
      <c r="F43" s="452"/>
      <c r="G43" s="452"/>
      <c r="H43" s="452"/>
      <c r="I43" s="202"/>
      <c r="J43" s="458"/>
      <c r="K43" s="458"/>
      <c r="L43" s="458"/>
      <c r="M43" s="203"/>
      <c r="N43" s="204"/>
      <c r="O43" s="205">
        <v>1</v>
      </c>
      <c r="P43" s="206">
        <f t="shared" si="1"/>
        <v>0</v>
      </c>
      <c r="Q43" s="207"/>
      <c r="R43" s="208"/>
    </row>
    <row r="44" spans="1:18" ht="15" customHeight="1" x14ac:dyDescent="0.3">
      <c r="A44" s="199">
        <v>36</v>
      </c>
      <c r="B44" s="200"/>
      <c r="C44" s="201"/>
      <c r="D44" s="452"/>
      <c r="E44" s="452"/>
      <c r="F44" s="452"/>
      <c r="G44" s="452"/>
      <c r="H44" s="452"/>
      <c r="I44" s="202"/>
      <c r="J44" s="458"/>
      <c r="K44" s="458"/>
      <c r="L44" s="458"/>
      <c r="M44" s="203"/>
      <c r="N44" s="204"/>
      <c r="O44" s="205">
        <v>1</v>
      </c>
      <c r="P44" s="206">
        <f t="shared" si="1"/>
        <v>0</v>
      </c>
      <c r="Q44" s="207"/>
      <c r="R44" s="208"/>
    </row>
    <row r="45" spans="1:18" ht="15" customHeight="1" x14ac:dyDescent="0.3">
      <c r="A45" s="199">
        <v>37</v>
      </c>
      <c r="B45" s="200"/>
      <c r="C45" s="201"/>
      <c r="D45" s="452"/>
      <c r="E45" s="452"/>
      <c r="F45" s="452"/>
      <c r="G45" s="452"/>
      <c r="H45" s="452"/>
      <c r="I45" s="202"/>
      <c r="J45" s="458"/>
      <c r="K45" s="458"/>
      <c r="L45" s="458"/>
      <c r="M45" s="203"/>
      <c r="N45" s="204"/>
      <c r="O45" s="205">
        <v>1</v>
      </c>
      <c r="P45" s="206">
        <f t="shared" si="1"/>
        <v>0</v>
      </c>
      <c r="Q45" s="207"/>
      <c r="R45" s="208"/>
    </row>
    <row r="46" spans="1:18" ht="15" customHeight="1" x14ac:dyDescent="0.3">
      <c r="A46" s="199">
        <v>38</v>
      </c>
      <c r="B46" s="200"/>
      <c r="C46" s="201"/>
      <c r="D46" s="452"/>
      <c r="E46" s="452"/>
      <c r="F46" s="452"/>
      <c r="G46" s="452"/>
      <c r="H46" s="452"/>
      <c r="I46" s="202"/>
      <c r="J46" s="458"/>
      <c r="K46" s="458"/>
      <c r="L46" s="458"/>
      <c r="M46" s="203"/>
      <c r="N46" s="204"/>
      <c r="O46" s="205">
        <v>1</v>
      </c>
      <c r="P46" s="206">
        <f t="shared" si="1"/>
        <v>0</v>
      </c>
      <c r="Q46" s="207"/>
      <c r="R46" s="208"/>
    </row>
    <row r="47" spans="1:18" ht="15" customHeight="1" x14ac:dyDescent="0.3">
      <c r="A47" s="199">
        <v>39</v>
      </c>
      <c r="B47" s="200"/>
      <c r="C47" s="201"/>
      <c r="D47" s="452"/>
      <c r="E47" s="452"/>
      <c r="F47" s="452"/>
      <c r="G47" s="452"/>
      <c r="H47" s="452"/>
      <c r="I47" s="202"/>
      <c r="J47" s="458"/>
      <c r="K47" s="458"/>
      <c r="L47" s="458"/>
      <c r="M47" s="203"/>
      <c r="N47" s="204"/>
      <c r="O47" s="205">
        <v>1</v>
      </c>
      <c r="P47" s="206">
        <f t="shared" si="1"/>
        <v>0</v>
      </c>
      <c r="Q47" s="207"/>
      <c r="R47" s="208"/>
    </row>
    <row r="48" spans="1:18" ht="15" customHeight="1" x14ac:dyDescent="0.3">
      <c r="A48" s="199">
        <v>40</v>
      </c>
      <c r="B48" s="200"/>
      <c r="C48" s="201"/>
      <c r="D48" s="452"/>
      <c r="E48" s="452"/>
      <c r="F48" s="452"/>
      <c r="G48" s="452"/>
      <c r="H48" s="452"/>
      <c r="I48" s="202"/>
      <c r="J48" s="458"/>
      <c r="K48" s="458"/>
      <c r="L48" s="458"/>
      <c r="M48" s="203"/>
      <c r="N48" s="204"/>
      <c r="O48" s="205">
        <v>1</v>
      </c>
      <c r="P48" s="206">
        <f t="shared" si="1"/>
        <v>0</v>
      </c>
      <c r="Q48" s="207"/>
      <c r="R48" s="208"/>
    </row>
    <row r="49" spans="1:18" ht="15" customHeight="1" x14ac:dyDescent="0.3">
      <c r="A49" s="199">
        <v>41</v>
      </c>
      <c r="B49" s="200"/>
      <c r="C49" s="201"/>
      <c r="D49" s="452"/>
      <c r="E49" s="452"/>
      <c r="F49" s="452"/>
      <c r="G49" s="452"/>
      <c r="H49" s="452"/>
      <c r="I49" s="202"/>
      <c r="J49" s="458"/>
      <c r="K49" s="458"/>
      <c r="L49" s="458"/>
      <c r="M49" s="203"/>
      <c r="N49" s="204"/>
      <c r="O49" s="205">
        <v>1</v>
      </c>
      <c r="P49" s="206">
        <f t="shared" si="1"/>
        <v>0</v>
      </c>
      <c r="Q49" s="207"/>
      <c r="R49" s="208"/>
    </row>
    <row r="50" spans="1:18" ht="15" customHeight="1" x14ac:dyDescent="0.3">
      <c r="A50" s="199">
        <v>42</v>
      </c>
      <c r="B50" s="200"/>
      <c r="C50" s="201"/>
      <c r="D50" s="452"/>
      <c r="E50" s="452"/>
      <c r="F50" s="452"/>
      <c r="G50" s="452"/>
      <c r="H50" s="452"/>
      <c r="I50" s="202"/>
      <c r="J50" s="458"/>
      <c r="K50" s="458"/>
      <c r="L50" s="458"/>
      <c r="M50" s="203"/>
      <c r="N50" s="204"/>
      <c r="O50" s="205">
        <v>1</v>
      </c>
      <c r="P50" s="206">
        <f t="shared" si="1"/>
        <v>0</v>
      </c>
      <c r="Q50" s="207"/>
      <c r="R50" s="208"/>
    </row>
    <row r="51" spans="1:18" ht="15" customHeight="1" x14ac:dyDescent="0.3">
      <c r="A51" s="199">
        <v>43</v>
      </c>
      <c r="B51" s="200"/>
      <c r="C51" s="201"/>
      <c r="D51" s="452"/>
      <c r="E51" s="452"/>
      <c r="F51" s="452"/>
      <c r="G51" s="452"/>
      <c r="H51" s="452"/>
      <c r="I51" s="202"/>
      <c r="J51" s="458"/>
      <c r="K51" s="458"/>
      <c r="L51" s="458"/>
      <c r="M51" s="203"/>
      <c r="N51" s="204"/>
      <c r="O51" s="205">
        <v>1</v>
      </c>
      <c r="P51" s="206">
        <f t="shared" si="1"/>
        <v>0</v>
      </c>
      <c r="Q51" s="207"/>
      <c r="R51" s="208"/>
    </row>
    <row r="52" spans="1:18" ht="15" customHeight="1" x14ac:dyDescent="0.3">
      <c r="A52" s="199">
        <v>44</v>
      </c>
      <c r="B52" s="200"/>
      <c r="C52" s="201"/>
      <c r="D52" s="452"/>
      <c r="E52" s="452"/>
      <c r="F52" s="452"/>
      <c r="G52" s="452"/>
      <c r="H52" s="452"/>
      <c r="I52" s="202"/>
      <c r="J52" s="458"/>
      <c r="K52" s="458"/>
      <c r="L52" s="458"/>
      <c r="M52" s="203"/>
      <c r="N52" s="204"/>
      <c r="O52" s="205">
        <v>1</v>
      </c>
      <c r="P52" s="206">
        <f t="shared" si="1"/>
        <v>0</v>
      </c>
      <c r="Q52" s="207"/>
      <c r="R52" s="208"/>
    </row>
    <row r="53" spans="1:18" ht="15" customHeight="1" x14ac:dyDescent="0.3">
      <c r="A53" s="199">
        <v>45</v>
      </c>
      <c r="B53" s="200"/>
      <c r="C53" s="201"/>
      <c r="D53" s="452"/>
      <c r="E53" s="452"/>
      <c r="F53" s="452"/>
      <c r="G53" s="452"/>
      <c r="H53" s="452"/>
      <c r="I53" s="202"/>
      <c r="J53" s="458"/>
      <c r="K53" s="458"/>
      <c r="L53" s="458"/>
      <c r="M53" s="203"/>
      <c r="N53" s="204"/>
      <c r="O53" s="205">
        <v>1</v>
      </c>
      <c r="P53" s="206">
        <f t="shared" si="1"/>
        <v>0</v>
      </c>
      <c r="Q53" s="207"/>
      <c r="R53" s="208"/>
    </row>
    <row r="54" spans="1:18" ht="15" customHeight="1" x14ac:dyDescent="0.3">
      <c r="A54" s="199">
        <v>46</v>
      </c>
      <c r="B54" s="200"/>
      <c r="C54" s="201"/>
      <c r="D54" s="452"/>
      <c r="E54" s="452"/>
      <c r="F54" s="452"/>
      <c r="G54" s="452"/>
      <c r="H54" s="452"/>
      <c r="I54" s="202"/>
      <c r="J54" s="458"/>
      <c r="K54" s="458"/>
      <c r="L54" s="458"/>
      <c r="M54" s="203"/>
      <c r="N54" s="204"/>
      <c r="O54" s="205">
        <v>1</v>
      </c>
      <c r="P54" s="206">
        <f t="shared" si="1"/>
        <v>0</v>
      </c>
      <c r="Q54" s="207"/>
      <c r="R54" s="208"/>
    </row>
    <row r="55" spans="1:18" ht="15" customHeight="1" x14ac:dyDescent="0.3">
      <c r="A55" s="199">
        <v>47</v>
      </c>
      <c r="B55" s="200"/>
      <c r="C55" s="201"/>
      <c r="D55" s="452"/>
      <c r="E55" s="452"/>
      <c r="F55" s="452"/>
      <c r="G55" s="452"/>
      <c r="H55" s="452"/>
      <c r="I55" s="202"/>
      <c r="J55" s="458"/>
      <c r="K55" s="458"/>
      <c r="L55" s="458"/>
      <c r="M55" s="203"/>
      <c r="N55" s="204"/>
      <c r="O55" s="205">
        <v>1</v>
      </c>
      <c r="P55" s="206">
        <f t="shared" si="1"/>
        <v>0</v>
      </c>
      <c r="Q55" s="207"/>
      <c r="R55" s="208"/>
    </row>
    <row r="56" spans="1:18" ht="15" customHeight="1" x14ac:dyDescent="0.3">
      <c r="A56" s="199">
        <v>48</v>
      </c>
      <c r="B56" s="200"/>
      <c r="C56" s="201"/>
      <c r="D56" s="452"/>
      <c r="E56" s="452"/>
      <c r="F56" s="452"/>
      <c r="G56" s="452"/>
      <c r="H56" s="452"/>
      <c r="I56" s="202"/>
      <c r="J56" s="458"/>
      <c r="K56" s="458"/>
      <c r="L56" s="458"/>
      <c r="M56" s="203"/>
      <c r="N56" s="204"/>
      <c r="O56" s="205">
        <v>1</v>
      </c>
      <c r="P56" s="206">
        <f t="shared" si="1"/>
        <v>0</v>
      </c>
      <c r="Q56" s="207"/>
      <c r="R56" s="208"/>
    </row>
    <row r="57" spans="1:18" ht="15" customHeight="1" x14ac:dyDescent="0.3">
      <c r="A57" s="199">
        <v>49</v>
      </c>
      <c r="B57" s="200"/>
      <c r="C57" s="201"/>
      <c r="D57" s="452"/>
      <c r="E57" s="452"/>
      <c r="F57" s="452"/>
      <c r="G57" s="452"/>
      <c r="H57" s="452"/>
      <c r="I57" s="202"/>
      <c r="J57" s="458"/>
      <c r="K57" s="458"/>
      <c r="L57" s="458"/>
      <c r="M57" s="203"/>
      <c r="N57" s="204"/>
      <c r="O57" s="205">
        <v>1</v>
      </c>
      <c r="P57" s="206">
        <f t="shared" si="1"/>
        <v>0</v>
      </c>
      <c r="Q57" s="207"/>
      <c r="R57" s="208"/>
    </row>
    <row r="58" spans="1:18" ht="15" customHeight="1" x14ac:dyDescent="0.3">
      <c r="A58" s="199">
        <v>50</v>
      </c>
      <c r="B58" s="200"/>
      <c r="C58" s="201"/>
      <c r="D58" s="452"/>
      <c r="E58" s="452"/>
      <c r="F58" s="452"/>
      <c r="G58" s="452"/>
      <c r="H58" s="452"/>
      <c r="I58" s="202"/>
      <c r="J58" s="458"/>
      <c r="K58" s="458"/>
      <c r="L58" s="458"/>
      <c r="M58" s="203"/>
      <c r="N58" s="204"/>
      <c r="O58" s="205">
        <v>1</v>
      </c>
      <c r="P58" s="206">
        <f t="shared" si="1"/>
        <v>0</v>
      </c>
      <c r="Q58" s="207"/>
      <c r="R58" s="208"/>
    </row>
    <row r="59" spans="1:18" ht="15" customHeight="1" x14ac:dyDescent="0.3">
      <c r="A59" s="199">
        <v>51</v>
      </c>
      <c r="B59" s="200"/>
      <c r="C59" s="201"/>
      <c r="D59" s="452"/>
      <c r="E59" s="452"/>
      <c r="F59" s="452"/>
      <c r="G59" s="452"/>
      <c r="H59" s="452"/>
      <c r="I59" s="202"/>
      <c r="J59" s="458"/>
      <c r="K59" s="458"/>
      <c r="L59" s="458"/>
      <c r="M59" s="203"/>
      <c r="N59" s="204"/>
      <c r="O59" s="205">
        <v>1</v>
      </c>
      <c r="P59" s="206">
        <f t="shared" si="1"/>
        <v>0</v>
      </c>
      <c r="Q59" s="207"/>
      <c r="R59" s="208"/>
    </row>
    <row r="60" spans="1:18" ht="15" customHeight="1" x14ac:dyDescent="0.3">
      <c r="A60" s="199">
        <v>52</v>
      </c>
      <c r="B60" s="200"/>
      <c r="C60" s="201"/>
      <c r="D60" s="452"/>
      <c r="E60" s="452"/>
      <c r="F60" s="452"/>
      <c r="G60" s="452"/>
      <c r="H60" s="452"/>
      <c r="I60" s="202"/>
      <c r="J60" s="458"/>
      <c r="K60" s="458"/>
      <c r="L60" s="458"/>
      <c r="M60" s="203"/>
      <c r="N60" s="204"/>
      <c r="O60" s="205">
        <v>1</v>
      </c>
      <c r="P60" s="206">
        <f t="shared" si="1"/>
        <v>0</v>
      </c>
      <c r="Q60" s="207"/>
      <c r="R60" s="208"/>
    </row>
    <row r="61" spans="1:18" ht="15" customHeight="1" x14ac:dyDescent="0.3">
      <c r="A61" s="199">
        <v>53</v>
      </c>
      <c r="B61" s="200"/>
      <c r="C61" s="201"/>
      <c r="D61" s="452"/>
      <c r="E61" s="452"/>
      <c r="F61" s="452"/>
      <c r="G61" s="452"/>
      <c r="H61" s="452"/>
      <c r="I61" s="202"/>
      <c r="J61" s="458"/>
      <c r="K61" s="458"/>
      <c r="L61" s="458"/>
      <c r="M61" s="203"/>
      <c r="N61" s="204"/>
      <c r="O61" s="205">
        <v>1</v>
      </c>
      <c r="P61" s="206">
        <f t="shared" si="1"/>
        <v>0</v>
      </c>
      <c r="Q61" s="207"/>
      <c r="R61" s="208"/>
    </row>
    <row r="62" spans="1:18" ht="15" customHeight="1" x14ac:dyDescent="0.3">
      <c r="A62" s="199">
        <v>54</v>
      </c>
      <c r="B62" s="200"/>
      <c r="C62" s="201"/>
      <c r="D62" s="452"/>
      <c r="E62" s="452"/>
      <c r="F62" s="452"/>
      <c r="G62" s="452"/>
      <c r="H62" s="452"/>
      <c r="I62" s="202"/>
      <c r="J62" s="458"/>
      <c r="K62" s="458"/>
      <c r="L62" s="458"/>
      <c r="M62" s="203"/>
      <c r="N62" s="204"/>
      <c r="O62" s="205">
        <v>1</v>
      </c>
      <c r="P62" s="206">
        <f t="shared" si="1"/>
        <v>0</v>
      </c>
      <c r="Q62" s="207"/>
      <c r="R62" s="208"/>
    </row>
    <row r="63" spans="1:18" ht="15" customHeight="1" x14ac:dyDescent="0.3">
      <c r="A63" s="199">
        <v>55</v>
      </c>
      <c r="B63" s="200"/>
      <c r="C63" s="201"/>
      <c r="D63" s="452"/>
      <c r="E63" s="452"/>
      <c r="F63" s="452"/>
      <c r="G63" s="452"/>
      <c r="H63" s="452"/>
      <c r="I63" s="202"/>
      <c r="J63" s="458"/>
      <c r="K63" s="458"/>
      <c r="L63" s="458"/>
      <c r="M63" s="203"/>
      <c r="N63" s="204"/>
      <c r="O63" s="205">
        <v>1</v>
      </c>
      <c r="P63" s="206">
        <f t="shared" si="1"/>
        <v>0</v>
      </c>
      <c r="Q63" s="207"/>
      <c r="R63" s="208"/>
    </row>
    <row r="64" spans="1:18" ht="15" customHeight="1" x14ac:dyDescent="0.3">
      <c r="A64" s="199">
        <v>56</v>
      </c>
      <c r="B64" s="200"/>
      <c r="C64" s="201"/>
      <c r="D64" s="452"/>
      <c r="E64" s="452"/>
      <c r="F64" s="452"/>
      <c r="G64" s="452"/>
      <c r="H64" s="452"/>
      <c r="I64" s="202"/>
      <c r="J64" s="458"/>
      <c r="K64" s="458"/>
      <c r="L64" s="458"/>
      <c r="M64" s="203"/>
      <c r="N64" s="204"/>
      <c r="O64" s="205">
        <v>1</v>
      </c>
      <c r="P64" s="206">
        <f t="shared" si="1"/>
        <v>0</v>
      </c>
      <c r="Q64" s="207"/>
      <c r="R64" s="208"/>
    </row>
    <row r="65" spans="1:18" ht="15" customHeight="1" x14ac:dyDescent="0.3">
      <c r="A65" s="199">
        <v>57</v>
      </c>
      <c r="B65" s="200"/>
      <c r="C65" s="201"/>
      <c r="D65" s="452"/>
      <c r="E65" s="452"/>
      <c r="F65" s="452"/>
      <c r="G65" s="452"/>
      <c r="H65" s="452"/>
      <c r="I65" s="202"/>
      <c r="J65" s="458"/>
      <c r="K65" s="458"/>
      <c r="L65" s="458"/>
      <c r="M65" s="203"/>
      <c r="N65" s="204"/>
      <c r="O65" s="205">
        <v>1</v>
      </c>
      <c r="P65" s="206">
        <f t="shared" si="1"/>
        <v>0</v>
      </c>
      <c r="Q65" s="207"/>
      <c r="R65" s="208"/>
    </row>
    <row r="66" spans="1:18" ht="15" customHeight="1" x14ac:dyDescent="0.3">
      <c r="A66" s="199">
        <v>58</v>
      </c>
      <c r="B66" s="200"/>
      <c r="C66" s="201"/>
      <c r="D66" s="452"/>
      <c r="E66" s="452"/>
      <c r="F66" s="452"/>
      <c r="G66" s="452"/>
      <c r="H66" s="452"/>
      <c r="I66" s="202"/>
      <c r="J66" s="458"/>
      <c r="K66" s="458"/>
      <c r="L66" s="458"/>
      <c r="M66" s="203"/>
      <c r="N66" s="204"/>
      <c r="O66" s="205">
        <v>1</v>
      </c>
      <c r="P66" s="206">
        <f t="shared" si="1"/>
        <v>0</v>
      </c>
      <c r="Q66" s="207"/>
      <c r="R66" s="208"/>
    </row>
    <row r="67" spans="1:18" ht="15" customHeight="1" x14ac:dyDescent="0.3">
      <c r="A67" s="199">
        <v>59</v>
      </c>
      <c r="B67" s="200"/>
      <c r="C67" s="201"/>
      <c r="D67" s="452"/>
      <c r="E67" s="452"/>
      <c r="F67" s="452"/>
      <c r="G67" s="452"/>
      <c r="H67" s="452"/>
      <c r="I67" s="202"/>
      <c r="J67" s="458"/>
      <c r="K67" s="458"/>
      <c r="L67" s="458"/>
      <c r="M67" s="203"/>
      <c r="N67" s="204"/>
      <c r="O67" s="205">
        <v>1</v>
      </c>
      <c r="P67" s="206">
        <f t="shared" si="1"/>
        <v>0</v>
      </c>
      <c r="Q67" s="207"/>
      <c r="R67" s="208"/>
    </row>
    <row r="68" spans="1:18" ht="15" customHeight="1" x14ac:dyDescent="0.3">
      <c r="A68" s="199">
        <v>60</v>
      </c>
      <c r="B68" s="200"/>
      <c r="C68" s="201"/>
      <c r="D68" s="452"/>
      <c r="E68" s="452"/>
      <c r="F68" s="452"/>
      <c r="G68" s="452"/>
      <c r="H68" s="452"/>
      <c r="I68" s="202"/>
      <c r="J68" s="458"/>
      <c r="K68" s="458"/>
      <c r="L68" s="458"/>
      <c r="M68" s="203"/>
      <c r="N68" s="204"/>
      <c r="O68" s="205">
        <v>1</v>
      </c>
      <c r="P68" s="206">
        <f t="shared" si="1"/>
        <v>0</v>
      </c>
      <c r="Q68" s="207"/>
      <c r="R68" s="208"/>
    </row>
    <row r="69" spans="1:18" ht="15" customHeight="1" x14ac:dyDescent="0.3">
      <c r="A69" s="199">
        <v>61</v>
      </c>
      <c r="B69" s="200"/>
      <c r="C69" s="201"/>
      <c r="D69" s="452"/>
      <c r="E69" s="452"/>
      <c r="F69" s="452"/>
      <c r="G69" s="452"/>
      <c r="H69" s="452"/>
      <c r="I69" s="202"/>
      <c r="J69" s="458"/>
      <c r="K69" s="458"/>
      <c r="L69" s="458"/>
      <c r="M69" s="203"/>
      <c r="N69" s="204"/>
      <c r="O69" s="205">
        <v>1</v>
      </c>
      <c r="P69" s="206">
        <f t="shared" si="1"/>
        <v>0</v>
      </c>
      <c r="Q69" s="207"/>
      <c r="R69" s="208"/>
    </row>
    <row r="70" spans="1:18" ht="15" customHeight="1" x14ac:dyDescent="0.3">
      <c r="A70" s="199">
        <v>62</v>
      </c>
      <c r="B70" s="200"/>
      <c r="C70" s="201"/>
      <c r="D70" s="452"/>
      <c r="E70" s="452"/>
      <c r="F70" s="452"/>
      <c r="G70" s="452"/>
      <c r="H70" s="452"/>
      <c r="I70" s="202"/>
      <c r="J70" s="458"/>
      <c r="K70" s="458"/>
      <c r="L70" s="458"/>
      <c r="M70" s="203"/>
      <c r="N70" s="204"/>
      <c r="O70" s="205">
        <v>1</v>
      </c>
      <c r="P70" s="206">
        <f t="shared" si="1"/>
        <v>0</v>
      </c>
      <c r="Q70" s="207"/>
      <c r="R70" s="208"/>
    </row>
    <row r="71" spans="1:18" ht="15" customHeight="1" x14ac:dyDescent="0.3">
      <c r="A71" s="199">
        <v>63</v>
      </c>
      <c r="B71" s="200"/>
      <c r="C71" s="201"/>
      <c r="D71" s="452"/>
      <c r="E71" s="452"/>
      <c r="F71" s="452"/>
      <c r="G71" s="452"/>
      <c r="H71" s="452"/>
      <c r="I71" s="202"/>
      <c r="J71" s="458"/>
      <c r="K71" s="458"/>
      <c r="L71" s="458"/>
      <c r="M71" s="203"/>
      <c r="N71" s="204"/>
      <c r="O71" s="205">
        <v>1</v>
      </c>
      <c r="P71" s="206">
        <f t="shared" si="1"/>
        <v>0</v>
      </c>
      <c r="Q71" s="207"/>
      <c r="R71" s="208"/>
    </row>
    <row r="72" spans="1:18" ht="15" customHeight="1" x14ac:dyDescent="0.3">
      <c r="A72" s="199">
        <v>64</v>
      </c>
      <c r="B72" s="200"/>
      <c r="C72" s="201"/>
      <c r="D72" s="452"/>
      <c r="E72" s="452"/>
      <c r="F72" s="452"/>
      <c r="G72" s="452"/>
      <c r="H72" s="452"/>
      <c r="I72" s="202"/>
      <c r="J72" s="458"/>
      <c r="K72" s="458"/>
      <c r="L72" s="458"/>
      <c r="M72" s="203"/>
      <c r="N72" s="204"/>
      <c r="O72" s="205">
        <v>1</v>
      </c>
      <c r="P72" s="206">
        <f t="shared" si="1"/>
        <v>0</v>
      </c>
      <c r="Q72" s="207"/>
      <c r="R72" s="208"/>
    </row>
    <row r="73" spans="1:18" ht="15" customHeight="1" x14ac:dyDescent="0.3">
      <c r="A73" s="199">
        <v>65</v>
      </c>
      <c r="B73" s="200"/>
      <c r="C73" s="201"/>
      <c r="D73" s="452"/>
      <c r="E73" s="452"/>
      <c r="F73" s="452"/>
      <c r="G73" s="452"/>
      <c r="H73" s="452"/>
      <c r="I73" s="202"/>
      <c r="J73" s="458"/>
      <c r="K73" s="458"/>
      <c r="L73" s="458"/>
      <c r="M73" s="203"/>
      <c r="N73" s="204"/>
      <c r="O73" s="205">
        <v>1</v>
      </c>
      <c r="P73" s="206">
        <f t="shared" si="1"/>
        <v>0</v>
      </c>
      <c r="Q73" s="207"/>
      <c r="R73" s="208"/>
    </row>
    <row r="74" spans="1:18" ht="15" customHeight="1" x14ac:dyDescent="0.3">
      <c r="A74" s="199">
        <v>66</v>
      </c>
      <c r="B74" s="200"/>
      <c r="C74" s="201"/>
      <c r="D74" s="452"/>
      <c r="E74" s="452"/>
      <c r="F74" s="452"/>
      <c r="G74" s="452"/>
      <c r="H74" s="452"/>
      <c r="I74" s="202"/>
      <c r="J74" s="458"/>
      <c r="K74" s="458"/>
      <c r="L74" s="458"/>
      <c r="M74" s="203"/>
      <c r="N74" s="204"/>
      <c r="O74" s="205">
        <v>1</v>
      </c>
      <c r="P74" s="206">
        <f t="shared" si="1"/>
        <v>0</v>
      </c>
      <c r="Q74" s="207"/>
      <c r="R74" s="208"/>
    </row>
    <row r="75" spans="1:18" ht="15" customHeight="1" x14ac:dyDescent="0.3">
      <c r="A75" s="199">
        <v>67</v>
      </c>
      <c r="B75" s="200"/>
      <c r="C75" s="201"/>
      <c r="D75" s="452"/>
      <c r="E75" s="452"/>
      <c r="F75" s="452"/>
      <c r="G75" s="452"/>
      <c r="H75" s="452"/>
      <c r="I75" s="202"/>
      <c r="J75" s="458"/>
      <c r="K75" s="458"/>
      <c r="L75" s="458"/>
      <c r="M75" s="203"/>
      <c r="N75" s="204"/>
      <c r="O75" s="205">
        <v>1</v>
      </c>
      <c r="P75" s="206">
        <f t="shared" si="1"/>
        <v>0</v>
      </c>
      <c r="Q75" s="207"/>
      <c r="R75" s="208"/>
    </row>
    <row r="76" spans="1:18" ht="15" customHeight="1" x14ac:dyDescent="0.3">
      <c r="A76" s="199">
        <v>68</v>
      </c>
      <c r="B76" s="200"/>
      <c r="C76" s="201"/>
      <c r="D76" s="452"/>
      <c r="E76" s="452"/>
      <c r="F76" s="452"/>
      <c r="G76" s="452"/>
      <c r="H76" s="452"/>
      <c r="I76" s="202"/>
      <c r="J76" s="458"/>
      <c r="K76" s="458"/>
      <c r="L76" s="458"/>
      <c r="M76" s="203"/>
      <c r="N76" s="204"/>
      <c r="O76" s="205">
        <v>1</v>
      </c>
      <c r="P76" s="206">
        <f t="shared" ref="P76:P139" si="2">IF(N76&lt;0,0,SUM(N76*O76))</f>
        <v>0</v>
      </c>
      <c r="Q76" s="207"/>
      <c r="R76" s="208"/>
    </row>
    <row r="77" spans="1:18" ht="15" customHeight="1" x14ac:dyDescent="0.3">
      <c r="A77" s="199">
        <v>69</v>
      </c>
      <c r="B77" s="200"/>
      <c r="C77" s="201"/>
      <c r="D77" s="452"/>
      <c r="E77" s="452"/>
      <c r="F77" s="452"/>
      <c r="G77" s="452"/>
      <c r="H77" s="452"/>
      <c r="I77" s="202"/>
      <c r="J77" s="458"/>
      <c r="K77" s="458"/>
      <c r="L77" s="458"/>
      <c r="M77" s="203"/>
      <c r="N77" s="204"/>
      <c r="O77" s="205">
        <v>1</v>
      </c>
      <c r="P77" s="206">
        <f t="shared" si="2"/>
        <v>0</v>
      </c>
      <c r="Q77" s="207"/>
      <c r="R77" s="208"/>
    </row>
    <row r="78" spans="1:18" ht="15" customHeight="1" x14ac:dyDescent="0.3">
      <c r="A78" s="199">
        <v>70</v>
      </c>
      <c r="B78" s="200"/>
      <c r="C78" s="201"/>
      <c r="D78" s="452"/>
      <c r="E78" s="452"/>
      <c r="F78" s="452"/>
      <c r="G78" s="452"/>
      <c r="H78" s="452"/>
      <c r="I78" s="202"/>
      <c r="J78" s="458"/>
      <c r="K78" s="458"/>
      <c r="L78" s="458"/>
      <c r="M78" s="203"/>
      <c r="N78" s="204"/>
      <c r="O78" s="205">
        <v>1</v>
      </c>
      <c r="P78" s="206">
        <f t="shared" si="2"/>
        <v>0</v>
      </c>
      <c r="Q78" s="207"/>
      <c r="R78" s="208"/>
    </row>
    <row r="79" spans="1:18" ht="15" customHeight="1" x14ac:dyDescent="0.3">
      <c r="A79" s="199">
        <v>71</v>
      </c>
      <c r="B79" s="200"/>
      <c r="C79" s="201"/>
      <c r="D79" s="452"/>
      <c r="E79" s="452"/>
      <c r="F79" s="452"/>
      <c r="G79" s="452"/>
      <c r="H79" s="452"/>
      <c r="I79" s="202"/>
      <c r="J79" s="458"/>
      <c r="K79" s="458"/>
      <c r="L79" s="458"/>
      <c r="M79" s="203"/>
      <c r="N79" s="204"/>
      <c r="O79" s="205">
        <v>1</v>
      </c>
      <c r="P79" s="206">
        <f t="shared" si="2"/>
        <v>0</v>
      </c>
      <c r="Q79" s="207"/>
      <c r="R79" s="208"/>
    </row>
    <row r="80" spans="1:18" ht="15" customHeight="1" x14ac:dyDescent="0.3">
      <c r="A80" s="199">
        <v>72</v>
      </c>
      <c r="B80" s="200"/>
      <c r="C80" s="201"/>
      <c r="D80" s="452"/>
      <c r="E80" s="452"/>
      <c r="F80" s="452"/>
      <c r="G80" s="452"/>
      <c r="H80" s="452"/>
      <c r="I80" s="202"/>
      <c r="J80" s="458"/>
      <c r="K80" s="458"/>
      <c r="L80" s="458"/>
      <c r="M80" s="203"/>
      <c r="N80" s="204"/>
      <c r="O80" s="205">
        <v>1</v>
      </c>
      <c r="P80" s="206">
        <f t="shared" si="2"/>
        <v>0</v>
      </c>
      <c r="Q80" s="207"/>
      <c r="R80" s="208"/>
    </row>
    <row r="81" spans="1:18" ht="15" customHeight="1" x14ac:dyDescent="0.3">
      <c r="A81" s="199">
        <v>73</v>
      </c>
      <c r="B81" s="200"/>
      <c r="C81" s="201"/>
      <c r="D81" s="452"/>
      <c r="E81" s="452"/>
      <c r="F81" s="452"/>
      <c r="G81" s="452"/>
      <c r="H81" s="452"/>
      <c r="I81" s="202"/>
      <c r="J81" s="458"/>
      <c r="K81" s="458"/>
      <c r="L81" s="458"/>
      <c r="M81" s="203"/>
      <c r="N81" s="204"/>
      <c r="O81" s="205">
        <v>1</v>
      </c>
      <c r="P81" s="206">
        <f t="shared" si="2"/>
        <v>0</v>
      </c>
      <c r="Q81" s="207"/>
      <c r="R81" s="208"/>
    </row>
    <row r="82" spans="1:18" ht="15" customHeight="1" x14ac:dyDescent="0.3">
      <c r="A82" s="199">
        <v>74</v>
      </c>
      <c r="B82" s="200"/>
      <c r="C82" s="201"/>
      <c r="D82" s="452"/>
      <c r="E82" s="452"/>
      <c r="F82" s="452"/>
      <c r="G82" s="452"/>
      <c r="H82" s="452"/>
      <c r="I82" s="202"/>
      <c r="J82" s="458"/>
      <c r="K82" s="458"/>
      <c r="L82" s="458"/>
      <c r="M82" s="203"/>
      <c r="N82" s="204"/>
      <c r="O82" s="205">
        <v>1</v>
      </c>
      <c r="P82" s="206">
        <f t="shared" si="2"/>
        <v>0</v>
      </c>
      <c r="Q82" s="207"/>
      <c r="R82" s="208"/>
    </row>
    <row r="83" spans="1:18" ht="15" customHeight="1" x14ac:dyDescent="0.3">
      <c r="A83" s="199">
        <v>75</v>
      </c>
      <c r="B83" s="200"/>
      <c r="C83" s="201"/>
      <c r="D83" s="452"/>
      <c r="E83" s="452"/>
      <c r="F83" s="452"/>
      <c r="G83" s="452"/>
      <c r="H83" s="452"/>
      <c r="I83" s="202"/>
      <c r="J83" s="458"/>
      <c r="K83" s="458"/>
      <c r="L83" s="458"/>
      <c r="M83" s="203"/>
      <c r="N83" s="204"/>
      <c r="O83" s="205">
        <v>1</v>
      </c>
      <c r="P83" s="206">
        <f t="shared" si="2"/>
        <v>0</v>
      </c>
      <c r="Q83" s="207"/>
      <c r="R83" s="208"/>
    </row>
    <row r="84" spans="1:18" ht="15" customHeight="1" x14ac:dyDescent="0.3">
      <c r="A84" s="199">
        <v>76</v>
      </c>
      <c r="B84" s="200"/>
      <c r="C84" s="201"/>
      <c r="D84" s="452"/>
      <c r="E84" s="452"/>
      <c r="F84" s="452"/>
      <c r="G84" s="452"/>
      <c r="H84" s="452"/>
      <c r="I84" s="202"/>
      <c r="J84" s="458"/>
      <c r="K84" s="458"/>
      <c r="L84" s="458"/>
      <c r="M84" s="203"/>
      <c r="N84" s="204"/>
      <c r="O84" s="205">
        <v>1</v>
      </c>
      <c r="P84" s="206">
        <f t="shared" si="2"/>
        <v>0</v>
      </c>
      <c r="Q84" s="207"/>
      <c r="R84" s="208"/>
    </row>
    <row r="85" spans="1:18" ht="15" customHeight="1" x14ac:dyDescent="0.3">
      <c r="A85" s="199">
        <v>77</v>
      </c>
      <c r="B85" s="200"/>
      <c r="C85" s="201"/>
      <c r="D85" s="452"/>
      <c r="E85" s="452"/>
      <c r="F85" s="452"/>
      <c r="G85" s="452"/>
      <c r="H85" s="452"/>
      <c r="I85" s="202"/>
      <c r="J85" s="458"/>
      <c r="K85" s="458"/>
      <c r="L85" s="458"/>
      <c r="M85" s="203"/>
      <c r="N85" s="204"/>
      <c r="O85" s="205">
        <v>1</v>
      </c>
      <c r="P85" s="206">
        <f t="shared" si="2"/>
        <v>0</v>
      </c>
      <c r="Q85" s="207"/>
      <c r="R85" s="208"/>
    </row>
    <row r="86" spans="1:18" ht="15" customHeight="1" x14ac:dyDescent="0.3">
      <c r="A86" s="199">
        <v>78</v>
      </c>
      <c r="B86" s="200"/>
      <c r="C86" s="201"/>
      <c r="D86" s="452"/>
      <c r="E86" s="452"/>
      <c r="F86" s="452"/>
      <c r="G86" s="452"/>
      <c r="H86" s="452"/>
      <c r="I86" s="202"/>
      <c r="J86" s="458"/>
      <c r="K86" s="458"/>
      <c r="L86" s="458"/>
      <c r="M86" s="203"/>
      <c r="N86" s="204"/>
      <c r="O86" s="205">
        <v>1</v>
      </c>
      <c r="P86" s="206">
        <f t="shared" si="2"/>
        <v>0</v>
      </c>
      <c r="Q86" s="207"/>
      <c r="R86" s="208"/>
    </row>
    <row r="87" spans="1:18" ht="15" customHeight="1" x14ac:dyDescent="0.3">
      <c r="A87" s="199">
        <v>79</v>
      </c>
      <c r="B87" s="200"/>
      <c r="C87" s="201"/>
      <c r="D87" s="452"/>
      <c r="E87" s="452"/>
      <c r="F87" s="452"/>
      <c r="G87" s="452"/>
      <c r="H87" s="452"/>
      <c r="I87" s="202"/>
      <c r="J87" s="458"/>
      <c r="K87" s="458"/>
      <c r="L87" s="458"/>
      <c r="M87" s="203"/>
      <c r="N87" s="204"/>
      <c r="O87" s="205">
        <v>1</v>
      </c>
      <c r="P87" s="206">
        <f t="shared" si="2"/>
        <v>0</v>
      </c>
      <c r="Q87" s="207"/>
      <c r="R87" s="208"/>
    </row>
    <row r="88" spans="1:18" ht="15" customHeight="1" x14ac:dyDescent="0.3">
      <c r="A88" s="199">
        <v>80</v>
      </c>
      <c r="B88" s="200"/>
      <c r="C88" s="201"/>
      <c r="D88" s="452"/>
      <c r="E88" s="452"/>
      <c r="F88" s="452"/>
      <c r="G88" s="452"/>
      <c r="H88" s="452"/>
      <c r="I88" s="202"/>
      <c r="J88" s="458"/>
      <c r="K88" s="458"/>
      <c r="L88" s="458"/>
      <c r="M88" s="203"/>
      <c r="N88" s="204"/>
      <c r="O88" s="205">
        <v>1</v>
      </c>
      <c r="P88" s="206">
        <f t="shared" si="2"/>
        <v>0</v>
      </c>
      <c r="Q88" s="207"/>
      <c r="R88" s="208"/>
    </row>
    <row r="89" spans="1:18" ht="15" customHeight="1" x14ac:dyDescent="0.3">
      <c r="A89" s="199">
        <v>81</v>
      </c>
      <c r="B89" s="200"/>
      <c r="C89" s="201"/>
      <c r="D89" s="452"/>
      <c r="E89" s="452"/>
      <c r="F89" s="452"/>
      <c r="G89" s="452"/>
      <c r="H89" s="452"/>
      <c r="I89" s="202"/>
      <c r="J89" s="458"/>
      <c r="K89" s="458"/>
      <c r="L89" s="458"/>
      <c r="M89" s="203"/>
      <c r="N89" s="204"/>
      <c r="O89" s="205">
        <v>1</v>
      </c>
      <c r="P89" s="206">
        <f t="shared" si="2"/>
        <v>0</v>
      </c>
      <c r="Q89" s="207"/>
      <c r="R89" s="208"/>
    </row>
    <row r="90" spans="1:18" ht="15" customHeight="1" x14ac:dyDescent="0.3">
      <c r="A90" s="199">
        <v>82</v>
      </c>
      <c r="B90" s="200"/>
      <c r="C90" s="201"/>
      <c r="D90" s="452"/>
      <c r="E90" s="452"/>
      <c r="F90" s="452"/>
      <c r="G90" s="452"/>
      <c r="H90" s="452"/>
      <c r="I90" s="202"/>
      <c r="J90" s="458"/>
      <c r="K90" s="458"/>
      <c r="L90" s="458"/>
      <c r="M90" s="203"/>
      <c r="N90" s="204"/>
      <c r="O90" s="205">
        <v>1</v>
      </c>
      <c r="P90" s="206">
        <f t="shared" si="2"/>
        <v>0</v>
      </c>
      <c r="Q90" s="207"/>
      <c r="R90" s="208"/>
    </row>
    <row r="91" spans="1:18" ht="15" customHeight="1" x14ac:dyDescent="0.3">
      <c r="A91" s="199">
        <v>83</v>
      </c>
      <c r="B91" s="200"/>
      <c r="C91" s="201"/>
      <c r="D91" s="452"/>
      <c r="E91" s="452"/>
      <c r="F91" s="452"/>
      <c r="G91" s="452"/>
      <c r="H91" s="452"/>
      <c r="I91" s="202"/>
      <c r="J91" s="458"/>
      <c r="K91" s="458"/>
      <c r="L91" s="458"/>
      <c r="M91" s="203"/>
      <c r="N91" s="204"/>
      <c r="O91" s="205">
        <v>1</v>
      </c>
      <c r="P91" s="206">
        <f t="shared" si="2"/>
        <v>0</v>
      </c>
      <c r="Q91" s="207"/>
      <c r="R91" s="208"/>
    </row>
    <row r="92" spans="1:18" ht="15" customHeight="1" x14ac:dyDescent="0.3">
      <c r="A92" s="199">
        <v>84</v>
      </c>
      <c r="B92" s="200"/>
      <c r="C92" s="201"/>
      <c r="D92" s="452"/>
      <c r="E92" s="452"/>
      <c r="F92" s="452"/>
      <c r="G92" s="452"/>
      <c r="H92" s="452"/>
      <c r="I92" s="202"/>
      <c r="J92" s="458"/>
      <c r="K92" s="458"/>
      <c r="L92" s="458"/>
      <c r="M92" s="203"/>
      <c r="N92" s="204"/>
      <c r="O92" s="205">
        <v>1</v>
      </c>
      <c r="P92" s="206">
        <f t="shared" si="2"/>
        <v>0</v>
      </c>
      <c r="Q92" s="207"/>
      <c r="R92" s="208"/>
    </row>
    <row r="93" spans="1:18" ht="15" customHeight="1" x14ac:dyDescent="0.3">
      <c r="A93" s="199">
        <v>85</v>
      </c>
      <c r="B93" s="200"/>
      <c r="C93" s="201"/>
      <c r="D93" s="452"/>
      <c r="E93" s="452"/>
      <c r="F93" s="452"/>
      <c r="G93" s="452"/>
      <c r="H93" s="452"/>
      <c r="I93" s="202"/>
      <c r="J93" s="458"/>
      <c r="K93" s="458"/>
      <c r="L93" s="458"/>
      <c r="M93" s="203"/>
      <c r="N93" s="204"/>
      <c r="O93" s="205">
        <v>1</v>
      </c>
      <c r="P93" s="206">
        <f t="shared" si="2"/>
        <v>0</v>
      </c>
      <c r="Q93" s="207"/>
      <c r="R93" s="208"/>
    </row>
    <row r="94" spans="1:18" ht="15" customHeight="1" x14ac:dyDescent="0.3">
      <c r="A94" s="199">
        <v>86</v>
      </c>
      <c r="B94" s="200"/>
      <c r="C94" s="201"/>
      <c r="D94" s="452"/>
      <c r="E94" s="452"/>
      <c r="F94" s="452"/>
      <c r="G94" s="452"/>
      <c r="H94" s="452"/>
      <c r="I94" s="202"/>
      <c r="J94" s="458"/>
      <c r="K94" s="458"/>
      <c r="L94" s="458"/>
      <c r="M94" s="203"/>
      <c r="N94" s="204"/>
      <c r="O94" s="205">
        <v>1</v>
      </c>
      <c r="P94" s="206">
        <f t="shared" si="2"/>
        <v>0</v>
      </c>
      <c r="Q94" s="207"/>
      <c r="R94" s="208"/>
    </row>
    <row r="95" spans="1:18" ht="15" customHeight="1" x14ac:dyDescent="0.3">
      <c r="A95" s="199">
        <v>87</v>
      </c>
      <c r="B95" s="200"/>
      <c r="C95" s="201"/>
      <c r="D95" s="452"/>
      <c r="E95" s="452"/>
      <c r="F95" s="452"/>
      <c r="G95" s="452"/>
      <c r="H95" s="452"/>
      <c r="I95" s="202"/>
      <c r="J95" s="458"/>
      <c r="K95" s="458"/>
      <c r="L95" s="458"/>
      <c r="M95" s="203"/>
      <c r="N95" s="204"/>
      <c r="O95" s="205">
        <v>1</v>
      </c>
      <c r="P95" s="206">
        <f t="shared" si="2"/>
        <v>0</v>
      </c>
      <c r="Q95" s="207"/>
      <c r="R95" s="208"/>
    </row>
    <row r="96" spans="1:18" ht="15" customHeight="1" x14ac:dyDescent="0.3">
      <c r="A96" s="199">
        <v>88</v>
      </c>
      <c r="B96" s="200"/>
      <c r="C96" s="201"/>
      <c r="D96" s="452"/>
      <c r="E96" s="452"/>
      <c r="F96" s="452"/>
      <c r="G96" s="452"/>
      <c r="H96" s="452"/>
      <c r="I96" s="202"/>
      <c r="J96" s="458"/>
      <c r="K96" s="458"/>
      <c r="L96" s="458"/>
      <c r="M96" s="203"/>
      <c r="N96" s="204"/>
      <c r="O96" s="205">
        <v>1</v>
      </c>
      <c r="P96" s="206">
        <f t="shared" si="2"/>
        <v>0</v>
      </c>
      <c r="Q96" s="207"/>
      <c r="R96" s="208"/>
    </row>
    <row r="97" spans="1:18" ht="15" customHeight="1" x14ac:dyDescent="0.3">
      <c r="A97" s="199">
        <v>89</v>
      </c>
      <c r="B97" s="200"/>
      <c r="C97" s="201"/>
      <c r="D97" s="452"/>
      <c r="E97" s="452"/>
      <c r="F97" s="452"/>
      <c r="G97" s="452"/>
      <c r="H97" s="452"/>
      <c r="I97" s="202"/>
      <c r="J97" s="458"/>
      <c r="K97" s="458"/>
      <c r="L97" s="458"/>
      <c r="M97" s="203"/>
      <c r="N97" s="204"/>
      <c r="O97" s="205">
        <v>1</v>
      </c>
      <c r="P97" s="206">
        <f t="shared" si="2"/>
        <v>0</v>
      </c>
      <c r="Q97" s="207"/>
      <c r="R97" s="208"/>
    </row>
    <row r="98" spans="1:18" ht="15" customHeight="1" x14ac:dyDescent="0.3">
      <c r="A98" s="199">
        <v>90</v>
      </c>
      <c r="B98" s="200"/>
      <c r="C98" s="201"/>
      <c r="D98" s="452"/>
      <c r="E98" s="452"/>
      <c r="F98" s="452"/>
      <c r="G98" s="452"/>
      <c r="H98" s="452"/>
      <c r="I98" s="202"/>
      <c r="J98" s="458"/>
      <c r="K98" s="458"/>
      <c r="L98" s="458"/>
      <c r="M98" s="203"/>
      <c r="N98" s="204"/>
      <c r="O98" s="205">
        <v>1</v>
      </c>
      <c r="P98" s="206">
        <f t="shared" si="2"/>
        <v>0</v>
      </c>
      <c r="Q98" s="207"/>
      <c r="R98" s="208"/>
    </row>
    <row r="99" spans="1:18" ht="15" customHeight="1" x14ac:dyDescent="0.3">
      <c r="A99" s="199">
        <v>91</v>
      </c>
      <c r="B99" s="200"/>
      <c r="C99" s="201"/>
      <c r="D99" s="452"/>
      <c r="E99" s="452"/>
      <c r="F99" s="452"/>
      <c r="G99" s="452"/>
      <c r="H99" s="452"/>
      <c r="I99" s="202"/>
      <c r="J99" s="458"/>
      <c r="K99" s="458"/>
      <c r="L99" s="458"/>
      <c r="M99" s="203"/>
      <c r="N99" s="204"/>
      <c r="O99" s="205">
        <v>1</v>
      </c>
      <c r="P99" s="206">
        <f t="shared" si="2"/>
        <v>0</v>
      </c>
      <c r="Q99" s="207"/>
      <c r="R99" s="208"/>
    </row>
    <row r="100" spans="1:18" ht="15" customHeight="1" x14ac:dyDescent="0.3">
      <c r="A100" s="199">
        <v>92</v>
      </c>
      <c r="B100" s="200"/>
      <c r="C100" s="201"/>
      <c r="D100" s="452"/>
      <c r="E100" s="452"/>
      <c r="F100" s="452"/>
      <c r="G100" s="452"/>
      <c r="H100" s="452"/>
      <c r="I100" s="202"/>
      <c r="J100" s="458"/>
      <c r="K100" s="458"/>
      <c r="L100" s="458"/>
      <c r="M100" s="203"/>
      <c r="N100" s="204"/>
      <c r="O100" s="205">
        <v>1</v>
      </c>
      <c r="P100" s="206">
        <f t="shared" si="2"/>
        <v>0</v>
      </c>
      <c r="Q100" s="207"/>
      <c r="R100" s="208"/>
    </row>
    <row r="101" spans="1:18" ht="15" customHeight="1" x14ac:dyDescent="0.3">
      <c r="A101" s="199">
        <v>93</v>
      </c>
      <c r="B101" s="200"/>
      <c r="C101" s="201"/>
      <c r="D101" s="452"/>
      <c r="E101" s="452"/>
      <c r="F101" s="452"/>
      <c r="G101" s="452"/>
      <c r="H101" s="452"/>
      <c r="I101" s="202"/>
      <c r="J101" s="458"/>
      <c r="K101" s="458"/>
      <c r="L101" s="458"/>
      <c r="M101" s="203"/>
      <c r="N101" s="204"/>
      <c r="O101" s="205">
        <v>1</v>
      </c>
      <c r="P101" s="206">
        <f t="shared" si="2"/>
        <v>0</v>
      </c>
      <c r="Q101" s="207"/>
      <c r="R101" s="208"/>
    </row>
    <row r="102" spans="1:18" ht="15" customHeight="1" x14ac:dyDescent="0.3">
      <c r="A102" s="199">
        <v>94</v>
      </c>
      <c r="B102" s="200"/>
      <c r="C102" s="201"/>
      <c r="D102" s="452"/>
      <c r="E102" s="452"/>
      <c r="F102" s="452"/>
      <c r="G102" s="452"/>
      <c r="H102" s="452"/>
      <c r="I102" s="202"/>
      <c r="J102" s="458"/>
      <c r="K102" s="458"/>
      <c r="L102" s="458"/>
      <c r="M102" s="203"/>
      <c r="N102" s="204"/>
      <c r="O102" s="205">
        <v>1</v>
      </c>
      <c r="P102" s="206">
        <f t="shared" si="2"/>
        <v>0</v>
      </c>
      <c r="Q102" s="207"/>
      <c r="R102" s="208"/>
    </row>
    <row r="103" spans="1:18" ht="15" customHeight="1" x14ac:dyDescent="0.3">
      <c r="A103" s="199">
        <v>95</v>
      </c>
      <c r="B103" s="200"/>
      <c r="C103" s="201"/>
      <c r="D103" s="452"/>
      <c r="E103" s="452"/>
      <c r="F103" s="452"/>
      <c r="G103" s="452"/>
      <c r="H103" s="452"/>
      <c r="I103" s="202"/>
      <c r="J103" s="458"/>
      <c r="K103" s="458"/>
      <c r="L103" s="458"/>
      <c r="M103" s="203"/>
      <c r="N103" s="204"/>
      <c r="O103" s="205">
        <v>1</v>
      </c>
      <c r="P103" s="206">
        <f t="shared" si="2"/>
        <v>0</v>
      </c>
      <c r="Q103" s="207"/>
      <c r="R103" s="208"/>
    </row>
    <row r="104" spans="1:18" ht="15" customHeight="1" x14ac:dyDescent="0.3">
      <c r="A104" s="199">
        <v>96</v>
      </c>
      <c r="B104" s="200"/>
      <c r="C104" s="201"/>
      <c r="D104" s="452"/>
      <c r="E104" s="452"/>
      <c r="F104" s="452"/>
      <c r="G104" s="452"/>
      <c r="H104" s="452"/>
      <c r="I104" s="202"/>
      <c r="J104" s="458"/>
      <c r="K104" s="458"/>
      <c r="L104" s="458"/>
      <c r="M104" s="203"/>
      <c r="N104" s="204"/>
      <c r="O104" s="205">
        <v>1</v>
      </c>
      <c r="P104" s="206">
        <f t="shared" si="2"/>
        <v>0</v>
      </c>
      <c r="Q104" s="207"/>
      <c r="R104" s="208"/>
    </row>
    <row r="105" spans="1:18" ht="15" customHeight="1" x14ac:dyDescent="0.3">
      <c r="A105" s="199">
        <v>97</v>
      </c>
      <c r="B105" s="200"/>
      <c r="C105" s="201"/>
      <c r="D105" s="452"/>
      <c r="E105" s="452"/>
      <c r="F105" s="452"/>
      <c r="G105" s="452"/>
      <c r="H105" s="452"/>
      <c r="I105" s="202"/>
      <c r="J105" s="458"/>
      <c r="K105" s="458"/>
      <c r="L105" s="458"/>
      <c r="M105" s="203"/>
      <c r="N105" s="204"/>
      <c r="O105" s="205">
        <v>1</v>
      </c>
      <c r="P105" s="206">
        <f t="shared" si="2"/>
        <v>0</v>
      </c>
      <c r="Q105" s="207"/>
      <c r="R105" s="208"/>
    </row>
    <row r="106" spans="1:18" ht="15" customHeight="1" x14ac:dyDescent="0.3">
      <c r="A106" s="199">
        <v>98</v>
      </c>
      <c r="B106" s="200"/>
      <c r="C106" s="201"/>
      <c r="D106" s="452"/>
      <c r="E106" s="452"/>
      <c r="F106" s="452"/>
      <c r="G106" s="452"/>
      <c r="H106" s="452"/>
      <c r="I106" s="202"/>
      <c r="J106" s="458"/>
      <c r="K106" s="458"/>
      <c r="L106" s="458"/>
      <c r="M106" s="203"/>
      <c r="N106" s="204"/>
      <c r="O106" s="205">
        <v>1</v>
      </c>
      <c r="P106" s="206">
        <f t="shared" si="2"/>
        <v>0</v>
      </c>
      <c r="Q106" s="207"/>
      <c r="R106" s="208"/>
    </row>
    <row r="107" spans="1:18" ht="15" customHeight="1" x14ac:dyDescent="0.3">
      <c r="A107" s="199">
        <v>99</v>
      </c>
      <c r="B107" s="200"/>
      <c r="C107" s="201"/>
      <c r="D107" s="452"/>
      <c r="E107" s="452"/>
      <c r="F107" s="452"/>
      <c r="G107" s="452"/>
      <c r="H107" s="452"/>
      <c r="I107" s="202"/>
      <c r="J107" s="458"/>
      <c r="K107" s="458"/>
      <c r="L107" s="458"/>
      <c r="M107" s="203"/>
      <c r="N107" s="204"/>
      <c r="O107" s="205">
        <v>1</v>
      </c>
      <c r="P107" s="206">
        <f t="shared" si="2"/>
        <v>0</v>
      </c>
      <c r="Q107" s="207"/>
      <c r="R107" s="208"/>
    </row>
    <row r="108" spans="1:18" ht="15" customHeight="1" x14ac:dyDescent="0.3">
      <c r="A108" s="199">
        <v>100</v>
      </c>
      <c r="B108" s="200"/>
      <c r="C108" s="201"/>
      <c r="D108" s="452"/>
      <c r="E108" s="452"/>
      <c r="F108" s="452"/>
      <c r="G108" s="452"/>
      <c r="H108" s="452"/>
      <c r="I108" s="202"/>
      <c r="J108" s="458"/>
      <c r="K108" s="458"/>
      <c r="L108" s="458"/>
      <c r="M108" s="203"/>
      <c r="N108" s="204"/>
      <c r="O108" s="205">
        <v>1</v>
      </c>
      <c r="P108" s="206">
        <f t="shared" si="2"/>
        <v>0</v>
      </c>
      <c r="Q108" s="207"/>
      <c r="R108" s="208"/>
    </row>
    <row r="109" spans="1:18" ht="15" customHeight="1" x14ac:dyDescent="0.3">
      <c r="A109" s="199">
        <v>101</v>
      </c>
      <c r="B109" s="200"/>
      <c r="C109" s="201"/>
      <c r="D109" s="452"/>
      <c r="E109" s="452"/>
      <c r="F109" s="452"/>
      <c r="G109" s="452"/>
      <c r="H109" s="452"/>
      <c r="I109" s="202"/>
      <c r="J109" s="458"/>
      <c r="K109" s="458"/>
      <c r="L109" s="458"/>
      <c r="M109" s="203"/>
      <c r="N109" s="204"/>
      <c r="O109" s="205">
        <v>1</v>
      </c>
      <c r="P109" s="206">
        <f t="shared" si="2"/>
        <v>0</v>
      </c>
      <c r="Q109" s="207"/>
      <c r="R109" s="208"/>
    </row>
    <row r="110" spans="1:18" ht="15" customHeight="1" x14ac:dyDescent="0.3">
      <c r="A110" s="199">
        <v>102</v>
      </c>
      <c r="B110" s="200"/>
      <c r="C110" s="201"/>
      <c r="D110" s="452"/>
      <c r="E110" s="452"/>
      <c r="F110" s="452"/>
      <c r="G110" s="452"/>
      <c r="H110" s="452"/>
      <c r="I110" s="202"/>
      <c r="J110" s="458"/>
      <c r="K110" s="458"/>
      <c r="L110" s="458"/>
      <c r="M110" s="203"/>
      <c r="N110" s="204"/>
      <c r="O110" s="205">
        <v>1</v>
      </c>
      <c r="P110" s="206">
        <f t="shared" si="2"/>
        <v>0</v>
      </c>
      <c r="Q110" s="207"/>
      <c r="R110" s="208"/>
    </row>
    <row r="111" spans="1:18" ht="15" customHeight="1" x14ac:dyDescent="0.3">
      <c r="A111" s="199">
        <v>103</v>
      </c>
      <c r="B111" s="200"/>
      <c r="C111" s="201"/>
      <c r="D111" s="452"/>
      <c r="E111" s="452"/>
      <c r="F111" s="452"/>
      <c r="G111" s="452"/>
      <c r="H111" s="452"/>
      <c r="I111" s="202"/>
      <c r="J111" s="458"/>
      <c r="K111" s="458"/>
      <c r="L111" s="458"/>
      <c r="M111" s="203"/>
      <c r="N111" s="204"/>
      <c r="O111" s="205">
        <v>1</v>
      </c>
      <c r="P111" s="206">
        <f t="shared" si="2"/>
        <v>0</v>
      </c>
      <c r="Q111" s="207"/>
      <c r="R111" s="208"/>
    </row>
    <row r="112" spans="1:18" ht="15" customHeight="1" x14ac:dyDescent="0.3">
      <c r="A112" s="199">
        <v>104</v>
      </c>
      <c r="B112" s="200"/>
      <c r="C112" s="201"/>
      <c r="D112" s="452"/>
      <c r="E112" s="452"/>
      <c r="F112" s="452"/>
      <c r="G112" s="452"/>
      <c r="H112" s="452"/>
      <c r="I112" s="202"/>
      <c r="J112" s="458"/>
      <c r="K112" s="458"/>
      <c r="L112" s="458"/>
      <c r="M112" s="203"/>
      <c r="N112" s="204"/>
      <c r="O112" s="205">
        <v>1</v>
      </c>
      <c r="P112" s="206">
        <f t="shared" si="2"/>
        <v>0</v>
      </c>
      <c r="Q112" s="207"/>
      <c r="R112" s="208"/>
    </row>
    <row r="113" spans="1:18" ht="15" customHeight="1" x14ac:dyDescent="0.3">
      <c r="A113" s="199">
        <v>105</v>
      </c>
      <c r="B113" s="200"/>
      <c r="C113" s="201"/>
      <c r="D113" s="452"/>
      <c r="E113" s="452"/>
      <c r="F113" s="452"/>
      <c r="G113" s="452"/>
      <c r="H113" s="452"/>
      <c r="I113" s="202"/>
      <c r="J113" s="458"/>
      <c r="K113" s="458"/>
      <c r="L113" s="458"/>
      <c r="M113" s="203"/>
      <c r="N113" s="204"/>
      <c r="O113" s="205">
        <v>1</v>
      </c>
      <c r="P113" s="206">
        <f t="shared" si="2"/>
        <v>0</v>
      </c>
      <c r="Q113" s="207"/>
      <c r="R113" s="208"/>
    </row>
    <row r="114" spans="1:18" ht="15" customHeight="1" x14ac:dyDescent="0.3">
      <c r="A114" s="199">
        <v>106</v>
      </c>
      <c r="B114" s="200"/>
      <c r="C114" s="201"/>
      <c r="D114" s="452"/>
      <c r="E114" s="452"/>
      <c r="F114" s="452"/>
      <c r="G114" s="452"/>
      <c r="H114" s="452"/>
      <c r="I114" s="202"/>
      <c r="J114" s="458"/>
      <c r="K114" s="458"/>
      <c r="L114" s="458"/>
      <c r="M114" s="203"/>
      <c r="N114" s="204"/>
      <c r="O114" s="205">
        <v>1</v>
      </c>
      <c r="P114" s="206">
        <f t="shared" si="2"/>
        <v>0</v>
      </c>
      <c r="Q114" s="207"/>
      <c r="R114" s="208"/>
    </row>
    <row r="115" spans="1:18" ht="15" customHeight="1" x14ac:dyDescent="0.3">
      <c r="A115" s="199">
        <v>107</v>
      </c>
      <c r="B115" s="200"/>
      <c r="C115" s="201"/>
      <c r="D115" s="452"/>
      <c r="E115" s="452"/>
      <c r="F115" s="452"/>
      <c r="G115" s="452"/>
      <c r="H115" s="452"/>
      <c r="I115" s="202"/>
      <c r="J115" s="458"/>
      <c r="K115" s="458"/>
      <c r="L115" s="458"/>
      <c r="M115" s="203"/>
      <c r="N115" s="204"/>
      <c r="O115" s="205">
        <v>1</v>
      </c>
      <c r="P115" s="206">
        <f t="shared" si="2"/>
        <v>0</v>
      </c>
      <c r="Q115" s="207"/>
      <c r="R115" s="208"/>
    </row>
    <row r="116" spans="1:18" ht="15" customHeight="1" x14ac:dyDescent="0.3">
      <c r="A116" s="199">
        <v>108</v>
      </c>
      <c r="B116" s="200"/>
      <c r="C116" s="201"/>
      <c r="D116" s="452"/>
      <c r="E116" s="452"/>
      <c r="F116" s="452"/>
      <c r="G116" s="452"/>
      <c r="H116" s="452"/>
      <c r="I116" s="202"/>
      <c r="J116" s="458"/>
      <c r="K116" s="458"/>
      <c r="L116" s="458"/>
      <c r="M116" s="203"/>
      <c r="N116" s="204"/>
      <c r="O116" s="205">
        <v>1</v>
      </c>
      <c r="P116" s="206">
        <f t="shared" si="2"/>
        <v>0</v>
      </c>
      <c r="Q116" s="207"/>
      <c r="R116" s="208"/>
    </row>
    <row r="117" spans="1:18" ht="15" customHeight="1" x14ac:dyDescent="0.3">
      <c r="A117" s="199">
        <v>109</v>
      </c>
      <c r="B117" s="200"/>
      <c r="C117" s="201"/>
      <c r="D117" s="452"/>
      <c r="E117" s="452"/>
      <c r="F117" s="452"/>
      <c r="G117" s="452"/>
      <c r="H117" s="452"/>
      <c r="I117" s="202"/>
      <c r="J117" s="458"/>
      <c r="K117" s="458"/>
      <c r="L117" s="458"/>
      <c r="M117" s="203"/>
      <c r="N117" s="204"/>
      <c r="O117" s="205">
        <v>1</v>
      </c>
      <c r="P117" s="206">
        <f t="shared" si="2"/>
        <v>0</v>
      </c>
      <c r="Q117" s="207"/>
      <c r="R117" s="208"/>
    </row>
    <row r="118" spans="1:18" ht="15" customHeight="1" x14ac:dyDescent="0.3">
      <c r="A118" s="199">
        <v>110</v>
      </c>
      <c r="B118" s="200"/>
      <c r="C118" s="201"/>
      <c r="D118" s="452"/>
      <c r="E118" s="452"/>
      <c r="F118" s="452"/>
      <c r="G118" s="452"/>
      <c r="H118" s="452"/>
      <c r="I118" s="202"/>
      <c r="J118" s="458"/>
      <c r="K118" s="458"/>
      <c r="L118" s="458"/>
      <c r="M118" s="203"/>
      <c r="N118" s="204"/>
      <c r="O118" s="205">
        <v>1</v>
      </c>
      <c r="P118" s="206">
        <f t="shared" si="2"/>
        <v>0</v>
      </c>
      <c r="Q118" s="207"/>
      <c r="R118" s="208"/>
    </row>
    <row r="119" spans="1:18" ht="15" customHeight="1" x14ac:dyDescent="0.3">
      <c r="A119" s="199">
        <v>111</v>
      </c>
      <c r="B119" s="200"/>
      <c r="C119" s="201"/>
      <c r="D119" s="452"/>
      <c r="E119" s="452"/>
      <c r="F119" s="452"/>
      <c r="G119" s="452"/>
      <c r="H119" s="452"/>
      <c r="I119" s="202"/>
      <c r="J119" s="458"/>
      <c r="K119" s="458"/>
      <c r="L119" s="458"/>
      <c r="M119" s="203"/>
      <c r="N119" s="204"/>
      <c r="O119" s="205">
        <v>1</v>
      </c>
      <c r="P119" s="206">
        <f t="shared" si="2"/>
        <v>0</v>
      </c>
      <c r="Q119" s="207"/>
      <c r="R119" s="208"/>
    </row>
    <row r="120" spans="1:18" ht="15" customHeight="1" x14ac:dyDescent="0.3">
      <c r="A120" s="199">
        <v>112</v>
      </c>
      <c r="B120" s="200"/>
      <c r="C120" s="201"/>
      <c r="D120" s="452"/>
      <c r="E120" s="452"/>
      <c r="F120" s="452"/>
      <c r="G120" s="452"/>
      <c r="H120" s="452"/>
      <c r="I120" s="202"/>
      <c r="J120" s="458"/>
      <c r="K120" s="458"/>
      <c r="L120" s="458"/>
      <c r="M120" s="203"/>
      <c r="N120" s="204"/>
      <c r="O120" s="205">
        <v>1</v>
      </c>
      <c r="P120" s="206">
        <f t="shared" si="2"/>
        <v>0</v>
      </c>
      <c r="Q120" s="207"/>
      <c r="R120" s="208"/>
    </row>
    <row r="121" spans="1:18" ht="15" customHeight="1" x14ac:dyDescent="0.3">
      <c r="A121" s="199">
        <v>113</v>
      </c>
      <c r="B121" s="200"/>
      <c r="C121" s="201"/>
      <c r="D121" s="452"/>
      <c r="E121" s="452"/>
      <c r="F121" s="452"/>
      <c r="G121" s="452"/>
      <c r="H121" s="452"/>
      <c r="I121" s="202"/>
      <c r="J121" s="458"/>
      <c r="K121" s="458"/>
      <c r="L121" s="458"/>
      <c r="M121" s="203"/>
      <c r="N121" s="204"/>
      <c r="O121" s="205">
        <v>1</v>
      </c>
      <c r="P121" s="206">
        <f t="shared" si="2"/>
        <v>0</v>
      </c>
      <c r="Q121" s="207"/>
      <c r="R121" s="208"/>
    </row>
    <row r="122" spans="1:18" ht="15" customHeight="1" x14ac:dyDescent="0.3">
      <c r="A122" s="199">
        <v>114</v>
      </c>
      <c r="B122" s="200"/>
      <c r="C122" s="201"/>
      <c r="D122" s="452"/>
      <c r="E122" s="452"/>
      <c r="F122" s="452"/>
      <c r="G122" s="452"/>
      <c r="H122" s="452"/>
      <c r="I122" s="202"/>
      <c r="J122" s="458"/>
      <c r="K122" s="458"/>
      <c r="L122" s="458"/>
      <c r="M122" s="203"/>
      <c r="N122" s="204"/>
      <c r="O122" s="205">
        <v>1</v>
      </c>
      <c r="P122" s="206">
        <f t="shared" si="2"/>
        <v>0</v>
      </c>
      <c r="Q122" s="207"/>
      <c r="R122" s="208"/>
    </row>
    <row r="123" spans="1:18" ht="15" customHeight="1" x14ac:dyDescent="0.3">
      <c r="A123" s="199">
        <v>115</v>
      </c>
      <c r="B123" s="200"/>
      <c r="C123" s="201"/>
      <c r="D123" s="452"/>
      <c r="E123" s="452"/>
      <c r="F123" s="452"/>
      <c r="G123" s="452"/>
      <c r="H123" s="452"/>
      <c r="I123" s="202"/>
      <c r="J123" s="458"/>
      <c r="K123" s="458"/>
      <c r="L123" s="458"/>
      <c r="M123" s="203"/>
      <c r="N123" s="204"/>
      <c r="O123" s="205">
        <v>1</v>
      </c>
      <c r="P123" s="206">
        <f t="shared" si="2"/>
        <v>0</v>
      </c>
      <c r="Q123" s="207"/>
      <c r="R123" s="208"/>
    </row>
    <row r="124" spans="1:18" ht="15" customHeight="1" x14ac:dyDescent="0.3">
      <c r="A124" s="199">
        <v>116</v>
      </c>
      <c r="B124" s="200"/>
      <c r="C124" s="201"/>
      <c r="D124" s="452"/>
      <c r="E124" s="452"/>
      <c r="F124" s="452"/>
      <c r="G124" s="452"/>
      <c r="H124" s="452"/>
      <c r="I124" s="202"/>
      <c r="J124" s="458"/>
      <c r="K124" s="458"/>
      <c r="L124" s="458"/>
      <c r="M124" s="203"/>
      <c r="N124" s="204"/>
      <c r="O124" s="205">
        <v>1</v>
      </c>
      <c r="P124" s="206">
        <f t="shared" si="2"/>
        <v>0</v>
      </c>
      <c r="Q124" s="207"/>
      <c r="R124" s="208"/>
    </row>
    <row r="125" spans="1:18" ht="15" customHeight="1" x14ac:dyDescent="0.3">
      <c r="A125" s="199">
        <v>117</v>
      </c>
      <c r="B125" s="200"/>
      <c r="C125" s="201"/>
      <c r="D125" s="452"/>
      <c r="E125" s="452"/>
      <c r="F125" s="452"/>
      <c r="G125" s="452"/>
      <c r="H125" s="452"/>
      <c r="I125" s="202"/>
      <c r="J125" s="458"/>
      <c r="K125" s="458"/>
      <c r="L125" s="458"/>
      <c r="M125" s="203"/>
      <c r="N125" s="204"/>
      <c r="O125" s="205">
        <v>1</v>
      </c>
      <c r="P125" s="206">
        <f t="shared" si="2"/>
        <v>0</v>
      </c>
      <c r="Q125" s="207"/>
      <c r="R125" s="208"/>
    </row>
    <row r="126" spans="1:18" ht="15" customHeight="1" x14ac:dyDescent="0.3">
      <c r="A126" s="199">
        <v>118</v>
      </c>
      <c r="B126" s="200"/>
      <c r="C126" s="201"/>
      <c r="D126" s="452"/>
      <c r="E126" s="452"/>
      <c r="F126" s="452"/>
      <c r="G126" s="452"/>
      <c r="H126" s="452"/>
      <c r="I126" s="202"/>
      <c r="J126" s="458"/>
      <c r="K126" s="458"/>
      <c r="L126" s="458"/>
      <c r="M126" s="203"/>
      <c r="N126" s="204"/>
      <c r="O126" s="205">
        <v>1</v>
      </c>
      <c r="P126" s="206">
        <f t="shared" si="2"/>
        <v>0</v>
      </c>
      <c r="Q126" s="207"/>
      <c r="R126" s="208"/>
    </row>
    <row r="127" spans="1:18" ht="15" customHeight="1" x14ac:dyDescent="0.3">
      <c r="A127" s="199">
        <v>119</v>
      </c>
      <c r="B127" s="200"/>
      <c r="C127" s="201"/>
      <c r="D127" s="452"/>
      <c r="E127" s="452"/>
      <c r="F127" s="452"/>
      <c r="G127" s="452"/>
      <c r="H127" s="452"/>
      <c r="I127" s="202"/>
      <c r="J127" s="458"/>
      <c r="K127" s="458"/>
      <c r="L127" s="458"/>
      <c r="M127" s="203"/>
      <c r="N127" s="204"/>
      <c r="O127" s="205">
        <v>1</v>
      </c>
      <c r="P127" s="206">
        <f t="shared" si="2"/>
        <v>0</v>
      </c>
      <c r="Q127" s="207"/>
      <c r="R127" s="208"/>
    </row>
    <row r="128" spans="1:18" ht="15" customHeight="1" x14ac:dyDescent="0.3">
      <c r="A128" s="199">
        <v>120</v>
      </c>
      <c r="B128" s="200"/>
      <c r="C128" s="201"/>
      <c r="D128" s="452"/>
      <c r="E128" s="452"/>
      <c r="F128" s="452"/>
      <c r="G128" s="452"/>
      <c r="H128" s="452"/>
      <c r="I128" s="202"/>
      <c r="J128" s="458"/>
      <c r="K128" s="458"/>
      <c r="L128" s="458"/>
      <c r="M128" s="203"/>
      <c r="N128" s="204"/>
      <c r="O128" s="205">
        <v>1</v>
      </c>
      <c r="P128" s="206">
        <f t="shared" si="2"/>
        <v>0</v>
      </c>
      <c r="Q128" s="207"/>
      <c r="R128" s="208"/>
    </row>
    <row r="129" spans="1:18" ht="15" customHeight="1" x14ac:dyDescent="0.3">
      <c r="A129" s="199">
        <v>121</v>
      </c>
      <c r="B129" s="200"/>
      <c r="C129" s="201"/>
      <c r="D129" s="452"/>
      <c r="E129" s="452"/>
      <c r="F129" s="452"/>
      <c r="G129" s="452"/>
      <c r="H129" s="452"/>
      <c r="I129" s="202"/>
      <c r="J129" s="458"/>
      <c r="K129" s="458"/>
      <c r="L129" s="458"/>
      <c r="M129" s="203"/>
      <c r="N129" s="204"/>
      <c r="O129" s="205">
        <v>1</v>
      </c>
      <c r="P129" s="206">
        <f t="shared" si="2"/>
        <v>0</v>
      </c>
      <c r="Q129" s="207"/>
      <c r="R129" s="208"/>
    </row>
    <row r="130" spans="1:18" ht="15" customHeight="1" x14ac:dyDescent="0.3">
      <c r="A130" s="199">
        <v>122</v>
      </c>
      <c r="B130" s="200"/>
      <c r="C130" s="201"/>
      <c r="D130" s="452"/>
      <c r="E130" s="452"/>
      <c r="F130" s="452"/>
      <c r="G130" s="452"/>
      <c r="H130" s="452"/>
      <c r="I130" s="202"/>
      <c r="J130" s="458"/>
      <c r="K130" s="458"/>
      <c r="L130" s="458"/>
      <c r="M130" s="203"/>
      <c r="N130" s="204"/>
      <c r="O130" s="205">
        <v>1</v>
      </c>
      <c r="P130" s="206">
        <f t="shared" si="2"/>
        <v>0</v>
      </c>
      <c r="Q130" s="207"/>
      <c r="R130" s="208"/>
    </row>
    <row r="131" spans="1:18" ht="15" customHeight="1" x14ac:dyDescent="0.3">
      <c r="A131" s="199">
        <v>123</v>
      </c>
      <c r="B131" s="200"/>
      <c r="C131" s="201"/>
      <c r="D131" s="452"/>
      <c r="E131" s="452"/>
      <c r="F131" s="452"/>
      <c r="G131" s="452"/>
      <c r="H131" s="452"/>
      <c r="I131" s="202"/>
      <c r="J131" s="458"/>
      <c r="K131" s="458"/>
      <c r="L131" s="458"/>
      <c r="M131" s="203"/>
      <c r="N131" s="204"/>
      <c r="O131" s="205">
        <v>1</v>
      </c>
      <c r="P131" s="206">
        <f t="shared" si="2"/>
        <v>0</v>
      </c>
      <c r="Q131" s="207"/>
      <c r="R131" s="208"/>
    </row>
    <row r="132" spans="1:18" ht="15" customHeight="1" x14ac:dyDescent="0.3">
      <c r="A132" s="199">
        <v>124</v>
      </c>
      <c r="B132" s="200"/>
      <c r="C132" s="201"/>
      <c r="D132" s="452"/>
      <c r="E132" s="452"/>
      <c r="F132" s="452"/>
      <c r="G132" s="452"/>
      <c r="H132" s="452"/>
      <c r="I132" s="202"/>
      <c r="J132" s="458"/>
      <c r="K132" s="458"/>
      <c r="L132" s="458"/>
      <c r="M132" s="203"/>
      <c r="N132" s="204"/>
      <c r="O132" s="205">
        <v>1</v>
      </c>
      <c r="P132" s="206">
        <f t="shared" si="2"/>
        <v>0</v>
      </c>
      <c r="Q132" s="207"/>
      <c r="R132" s="208"/>
    </row>
    <row r="133" spans="1:18" ht="15" customHeight="1" x14ac:dyDescent="0.3">
      <c r="A133" s="199">
        <v>125</v>
      </c>
      <c r="B133" s="200"/>
      <c r="C133" s="201"/>
      <c r="D133" s="452"/>
      <c r="E133" s="452"/>
      <c r="F133" s="452"/>
      <c r="G133" s="452"/>
      <c r="H133" s="452"/>
      <c r="I133" s="202"/>
      <c r="J133" s="458"/>
      <c r="K133" s="458"/>
      <c r="L133" s="458"/>
      <c r="M133" s="203"/>
      <c r="N133" s="204"/>
      <c r="O133" s="205">
        <v>1</v>
      </c>
      <c r="P133" s="206">
        <f t="shared" si="2"/>
        <v>0</v>
      </c>
      <c r="Q133" s="207"/>
      <c r="R133" s="208"/>
    </row>
    <row r="134" spans="1:18" ht="15" customHeight="1" x14ac:dyDescent="0.3">
      <c r="A134" s="199">
        <v>126</v>
      </c>
      <c r="B134" s="200"/>
      <c r="C134" s="201"/>
      <c r="D134" s="452"/>
      <c r="E134" s="452"/>
      <c r="F134" s="452"/>
      <c r="G134" s="452"/>
      <c r="H134" s="452"/>
      <c r="I134" s="202"/>
      <c r="J134" s="458"/>
      <c r="K134" s="458"/>
      <c r="L134" s="458"/>
      <c r="M134" s="203"/>
      <c r="N134" s="204"/>
      <c r="O134" s="205">
        <v>1</v>
      </c>
      <c r="P134" s="206">
        <f t="shared" si="2"/>
        <v>0</v>
      </c>
      <c r="Q134" s="207"/>
      <c r="R134" s="208"/>
    </row>
    <row r="135" spans="1:18" ht="15" customHeight="1" x14ac:dyDescent="0.3">
      <c r="A135" s="199">
        <v>127</v>
      </c>
      <c r="B135" s="200"/>
      <c r="C135" s="201"/>
      <c r="D135" s="452"/>
      <c r="E135" s="452"/>
      <c r="F135" s="452"/>
      <c r="G135" s="452"/>
      <c r="H135" s="452"/>
      <c r="I135" s="202"/>
      <c r="J135" s="458"/>
      <c r="K135" s="458"/>
      <c r="L135" s="458"/>
      <c r="M135" s="203"/>
      <c r="N135" s="204"/>
      <c r="O135" s="205">
        <v>1</v>
      </c>
      <c r="P135" s="206">
        <f t="shared" si="2"/>
        <v>0</v>
      </c>
      <c r="Q135" s="207"/>
      <c r="R135" s="208"/>
    </row>
    <row r="136" spans="1:18" ht="15" customHeight="1" x14ac:dyDescent="0.3">
      <c r="A136" s="199">
        <v>128</v>
      </c>
      <c r="B136" s="200"/>
      <c r="C136" s="201"/>
      <c r="D136" s="452"/>
      <c r="E136" s="452"/>
      <c r="F136" s="452"/>
      <c r="G136" s="452"/>
      <c r="H136" s="452"/>
      <c r="I136" s="202"/>
      <c r="J136" s="458"/>
      <c r="K136" s="458"/>
      <c r="L136" s="458"/>
      <c r="M136" s="203"/>
      <c r="N136" s="204"/>
      <c r="O136" s="205">
        <v>1</v>
      </c>
      <c r="P136" s="206">
        <f t="shared" si="2"/>
        <v>0</v>
      </c>
      <c r="Q136" s="207"/>
      <c r="R136" s="208"/>
    </row>
    <row r="137" spans="1:18" ht="15" customHeight="1" x14ac:dyDescent="0.3">
      <c r="A137" s="199">
        <v>129</v>
      </c>
      <c r="B137" s="200"/>
      <c r="C137" s="201"/>
      <c r="D137" s="452"/>
      <c r="E137" s="452"/>
      <c r="F137" s="452"/>
      <c r="G137" s="452"/>
      <c r="H137" s="452"/>
      <c r="I137" s="202"/>
      <c r="J137" s="458"/>
      <c r="K137" s="458"/>
      <c r="L137" s="458"/>
      <c r="M137" s="203"/>
      <c r="N137" s="204"/>
      <c r="O137" s="205">
        <v>1</v>
      </c>
      <c r="P137" s="206">
        <f t="shared" si="2"/>
        <v>0</v>
      </c>
      <c r="Q137" s="207"/>
      <c r="R137" s="208"/>
    </row>
    <row r="138" spans="1:18" ht="15" customHeight="1" x14ac:dyDescent="0.3">
      <c r="A138" s="199">
        <v>130</v>
      </c>
      <c r="B138" s="200"/>
      <c r="C138" s="201"/>
      <c r="D138" s="452"/>
      <c r="E138" s="452"/>
      <c r="F138" s="452"/>
      <c r="G138" s="452"/>
      <c r="H138" s="452"/>
      <c r="I138" s="202"/>
      <c r="J138" s="458"/>
      <c r="K138" s="458"/>
      <c r="L138" s="458"/>
      <c r="M138" s="203"/>
      <c r="N138" s="204"/>
      <c r="O138" s="205">
        <v>1</v>
      </c>
      <c r="P138" s="206">
        <f t="shared" si="2"/>
        <v>0</v>
      </c>
      <c r="Q138" s="207"/>
      <c r="R138" s="208"/>
    </row>
    <row r="139" spans="1:18" ht="15" customHeight="1" x14ac:dyDescent="0.3">
      <c r="A139" s="199">
        <v>131</v>
      </c>
      <c r="B139" s="200"/>
      <c r="C139" s="201"/>
      <c r="D139" s="452"/>
      <c r="E139" s="452"/>
      <c r="F139" s="452"/>
      <c r="G139" s="452"/>
      <c r="H139" s="452"/>
      <c r="I139" s="202"/>
      <c r="J139" s="458"/>
      <c r="K139" s="458"/>
      <c r="L139" s="458"/>
      <c r="M139" s="203"/>
      <c r="N139" s="204"/>
      <c r="O139" s="205">
        <v>1</v>
      </c>
      <c r="P139" s="206">
        <f t="shared" si="2"/>
        <v>0</v>
      </c>
      <c r="Q139" s="207"/>
      <c r="R139" s="208"/>
    </row>
    <row r="140" spans="1:18" ht="15" customHeight="1" x14ac:dyDescent="0.3">
      <c r="A140" s="199">
        <v>132</v>
      </c>
      <c r="B140" s="200"/>
      <c r="C140" s="201"/>
      <c r="D140" s="452"/>
      <c r="E140" s="452"/>
      <c r="F140" s="452"/>
      <c r="G140" s="452"/>
      <c r="H140" s="452"/>
      <c r="I140" s="202"/>
      <c r="J140" s="458"/>
      <c r="K140" s="458"/>
      <c r="L140" s="458"/>
      <c r="M140" s="203"/>
      <c r="N140" s="204"/>
      <c r="O140" s="205">
        <v>1</v>
      </c>
      <c r="P140" s="206">
        <f t="shared" ref="P140:P203" si="3">IF(N140&lt;0,0,SUM(N140*O140))</f>
        <v>0</v>
      </c>
      <c r="Q140" s="207"/>
      <c r="R140" s="208"/>
    </row>
    <row r="141" spans="1:18" ht="15" customHeight="1" x14ac:dyDescent="0.3">
      <c r="A141" s="199">
        <v>133</v>
      </c>
      <c r="B141" s="200"/>
      <c r="C141" s="201"/>
      <c r="D141" s="452"/>
      <c r="E141" s="452"/>
      <c r="F141" s="452"/>
      <c r="G141" s="452"/>
      <c r="H141" s="452"/>
      <c r="I141" s="202"/>
      <c r="J141" s="458"/>
      <c r="K141" s="458"/>
      <c r="L141" s="458"/>
      <c r="M141" s="203"/>
      <c r="N141" s="204"/>
      <c r="O141" s="205">
        <v>1</v>
      </c>
      <c r="P141" s="206">
        <f t="shared" si="3"/>
        <v>0</v>
      </c>
      <c r="Q141" s="207"/>
      <c r="R141" s="208"/>
    </row>
    <row r="142" spans="1:18" ht="15" customHeight="1" x14ac:dyDescent="0.3">
      <c r="A142" s="199">
        <v>134</v>
      </c>
      <c r="B142" s="200"/>
      <c r="C142" s="201"/>
      <c r="D142" s="452"/>
      <c r="E142" s="452"/>
      <c r="F142" s="452"/>
      <c r="G142" s="452"/>
      <c r="H142" s="452"/>
      <c r="I142" s="202"/>
      <c r="J142" s="458"/>
      <c r="K142" s="458"/>
      <c r="L142" s="458"/>
      <c r="M142" s="203"/>
      <c r="N142" s="204"/>
      <c r="O142" s="205">
        <v>1</v>
      </c>
      <c r="P142" s="206">
        <f t="shared" si="3"/>
        <v>0</v>
      </c>
      <c r="Q142" s="207"/>
      <c r="R142" s="208"/>
    </row>
    <row r="143" spans="1:18" ht="15" customHeight="1" x14ac:dyDescent="0.3">
      <c r="A143" s="199">
        <v>135</v>
      </c>
      <c r="B143" s="200"/>
      <c r="C143" s="201"/>
      <c r="D143" s="452"/>
      <c r="E143" s="452"/>
      <c r="F143" s="452"/>
      <c r="G143" s="452"/>
      <c r="H143" s="452"/>
      <c r="I143" s="202"/>
      <c r="J143" s="458"/>
      <c r="K143" s="458"/>
      <c r="L143" s="458"/>
      <c r="M143" s="203"/>
      <c r="N143" s="204"/>
      <c r="O143" s="205">
        <v>1</v>
      </c>
      <c r="P143" s="206">
        <f t="shared" si="3"/>
        <v>0</v>
      </c>
      <c r="Q143" s="207"/>
      <c r="R143" s="208"/>
    </row>
    <row r="144" spans="1:18" ht="15" customHeight="1" x14ac:dyDescent="0.3">
      <c r="A144" s="199">
        <v>136</v>
      </c>
      <c r="B144" s="200"/>
      <c r="C144" s="201"/>
      <c r="D144" s="452"/>
      <c r="E144" s="452"/>
      <c r="F144" s="452"/>
      <c r="G144" s="452"/>
      <c r="H144" s="452"/>
      <c r="I144" s="202"/>
      <c r="J144" s="458"/>
      <c r="K144" s="458"/>
      <c r="L144" s="458"/>
      <c r="M144" s="203"/>
      <c r="N144" s="204"/>
      <c r="O144" s="205">
        <v>1</v>
      </c>
      <c r="P144" s="206">
        <f t="shared" si="3"/>
        <v>0</v>
      </c>
      <c r="Q144" s="207"/>
      <c r="R144" s="208"/>
    </row>
    <row r="145" spans="1:18" ht="15" customHeight="1" x14ac:dyDescent="0.3">
      <c r="A145" s="199">
        <v>137</v>
      </c>
      <c r="B145" s="200"/>
      <c r="C145" s="201"/>
      <c r="D145" s="452"/>
      <c r="E145" s="452"/>
      <c r="F145" s="452"/>
      <c r="G145" s="452"/>
      <c r="H145" s="452"/>
      <c r="I145" s="202"/>
      <c r="J145" s="458"/>
      <c r="K145" s="458"/>
      <c r="L145" s="458"/>
      <c r="M145" s="203"/>
      <c r="N145" s="204"/>
      <c r="O145" s="205">
        <v>1</v>
      </c>
      <c r="P145" s="206">
        <f t="shared" si="3"/>
        <v>0</v>
      </c>
      <c r="Q145" s="207"/>
      <c r="R145" s="208"/>
    </row>
    <row r="146" spans="1:18" ht="15" customHeight="1" x14ac:dyDescent="0.3">
      <c r="A146" s="199">
        <v>138</v>
      </c>
      <c r="B146" s="200"/>
      <c r="C146" s="201"/>
      <c r="D146" s="452"/>
      <c r="E146" s="452"/>
      <c r="F146" s="452"/>
      <c r="G146" s="452"/>
      <c r="H146" s="452"/>
      <c r="I146" s="202"/>
      <c r="J146" s="458"/>
      <c r="K146" s="458"/>
      <c r="L146" s="458"/>
      <c r="M146" s="203"/>
      <c r="N146" s="204"/>
      <c r="O146" s="205">
        <v>1</v>
      </c>
      <c r="P146" s="206">
        <f t="shared" si="3"/>
        <v>0</v>
      </c>
      <c r="Q146" s="207"/>
      <c r="R146" s="208"/>
    </row>
    <row r="147" spans="1:18" ht="15" customHeight="1" x14ac:dyDescent="0.3">
      <c r="A147" s="199">
        <v>139</v>
      </c>
      <c r="B147" s="200"/>
      <c r="C147" s="201"/>
      <c r="D147" s="452"/>
      <c r="E147" s="452"/>
      <c r="F147" s="452"/>
      <c r="G147" s="452"/>
      <c r="H147" s="452"/>
      <c r="I147" s="202"/>
      <c r="J147" s="458"/>
      <c r="K147" s="458"/>
      <c r="L147" s="458"/>
      <c r="M147" s="203"/>
      <c r="N147" s="204"/>
      <c r="O147" s="205">
        <v>1</v>
      </c>
      <c r="P147" s="206">
        <f t="shared" si="3"/>
        <v>0</v>
      </c>
      <c r="Q147" s="207"/>
      <c r="R147" s="208"/>
    </row>
    <row r="148" spans="1:18" ht="15" customHeight="1" x14ac:dyDescent="0.3">
      <c r="A148" s="199">
        <v>140</v>
      </c>
      <c r="B148" s="200"/>
      <c r="C148" s="201"/>
      <c r="D148" s="452"/>
      <c r="E148" s="452"/>
      <c r="F148" s="452"/>
      <c r="G148" s="452"/>
      <c r="H148" s="452"/>
      <c r="I148" s="202"/>
      <c r="J148" s="458"/>
      <c r="K148" s="458"/>
      <c r="L148" s="458"/>
      <c r="M148" s="203"/>
      <c r="N148" s="204"/>
      <c r="O148" s="205">
        <v>1</v>
      </c>
      <c r="P148" s="206">
        <f t="shared" si="3"/>
        <v>0</v>
      </c>
      <c r="Q148" s="207"/>
      <c r="R148" s="208"/>
    </row>
    <row r="149" spans="1:18" ht="15" customHeight="1" x14ac:dyDescent="0.3">
      <c r="A149" s="199">
        <v>141</v>
      </c>
      <c r="B149" s="200"/>
      <c r="C149" s="201"/>
      <c r="D149" s="452"/>
      <c r="E149" s="452"/>
      <c r="F149" s="452"/>
      <c r="G149" s="452"/>
      <c r="H149" s="452"/>
      <c r="I149" s="202"/>
      <c r="J149" s="458"/>
      <c r="K149" s="458"/>
      <c r="L149" s="458"/>
      <c r="M149" s="203"/>
      <c r="N149" s="204"/>
      <c r="O149" s="205">
        <v>1</v>
      </c>
      <c r="P149" s="206">
        <f t="shared" si="3"/>
        <v>0</v>
      </c>
      <c r="Q149" s="207"/>
      <c r="R149" s="208"/>
    </row>
    <row r="150" spans="1:18" ht="15" customHeight="1" x14ac:dyDescent="0.3">
      <c r="A150" s="199">
        <v>142</v>
      </c>
      <c r="B150" s="200"/>
      <c r="C150" s="201"/>
      <c r="D150" s="452"/>
      <c r="E150" s="452"/>
      <c r="F150" s="452"/>
      <c r="G150" s="452"/>
      <c r="H150" s="452"/>
      <c r="I150" s="202"/>
      <c r="J150" s="458"/>
      <c r="K150" s="458"/>
      <c r="L150" s="458"/>
      <c r="M150" s="203"/>
      <c r="N150" s="204"/>
      <c r="O150" s="205">
        <v>1</v>
      </c>
      <c r="P150" s="206">
        <f t="shared" si="3"/>
        <v>0</v>
      </c>
      <c r="Q150" s="207"/>
      <c r="R150" s="208"/>
    </row>
    <row r="151" spans="1:18" ht="15" customHeight="1" x14ac:dyDescent="0.3">
      <c r="A151" s="199">
        <v>143</v>
      </c>
      <c r="B151" s="200"/>
      <c r="C151" s="201"/>
      <c r="D151" s="452"/>
      <c r="E151" s="452"/>
      <c r="F151" s="452"/>
      <c r="G151" s="452"/>
      <c r="H151" s="452"/>
      <c r="I151" s="202"/>
      <c r="J151" s="458"/>
      <c r="K151" s="458"/>
      <c r="L151" s="458"/>
      <c r="M151" s="203"/>
      <c r="N151" s="204"/>
      <c r="O151" s="205">
        <v>1</v>
      </c>
      <c r="P151" s="206">
        <f t="shared" si="3"/>
        <v>0</v>
      </c>
      <c r="Q151" s="207"/>
      <c r="R151" s="208"/>
    </row>
    <row r="152" spans="1:18" ht="15" customHeight="1" x14ac:dyDescent="0.3">
      <c r="A152" s="199">
        <v>144</v>
      </c>
      <c r="B152" s="200"/>
      <c r="C152" s="201"/>
      <c r="D152" s="452"/>
      <c r="E152" s="452"/>
      <c r="F152" s="452"/>
      <c r="G152" s="452"/>
      <c r="H152" s="452"/>
      <c r="I152" s="202"/>
      <c r="J152" s="458"/>
      <c r="K152" s="458"/>
      <c r="L152" s="458"/>
      <c r="M152" s="203"/>
      <c r="N152" s="204"/>
      <c r="O152" s="205">
        <v>1</v>
      </c>
      <c r="P152" s="206">
        <f t="shared" si="3"/>
        <v>0</v>
      </c>
      <c r="Q152" s="207"/>
      <c r="R152" s="208"/>
    </row>
    <row r="153" spans="1:18" ht="15" customHeight="1" x14ac:dyDescent="0.3">
      <c r="A153" s="199">
        <v>145</v>
      </c>
      <c r="B153" s="200"/>
      <c r="C153" s="201"/>
      <c r="D153" s="452"/>
      <c r="E153" s="452"/>
      <c r="F153" s="452"/>
      <c r="G153" s="452"/>
      <c r="H153" s="452"/>
      <c r="I153" s="202"/>
      <c r="J153" s="458"/>
      <c r="K153" s="458"/>
      <c r="L153" s="458"/>
      <c r="M153" s="203"/>
      <c r="N153" s="204"/>
      <c r="O153" s="205">
        <v>1</v>
      </c>
      <c r="P153" s="206">
        <f t="shared" si="3"/>
        <v>0</v>
      </c>
      <c r="Q153" s="207"/>
      <c r="R153" s="208"/>
    </row>
    <row r="154" spans="1:18" ht="15" customHeight="1" x14ac:dyDescent="0.3">
      <c r="A154" s="199">
        <v>146</v>
      </c>
      <c r="B154" s="200"/>
      <c r="C154" s="201"/>
      <c r="D154" s="452"/>
      <c r="E154" s="452"/>
      <c r="F154" s="452"/>
      <c r="G154" s="452"/>
      <c r="H154" s="452"/>
      <c r="I154" s="202"/>
      <c r="J154" s="458"/>
      <c r="K154" s="458"/>
      <c r="L154" s="458"/>
      <c r="M154" s="203"/>
      <c r="N154" s="204"/>
      <c r="O154" s="205">
        <v>1</v>
      </c>
      <c r="P154" s="206">
        <f t="shared" si="3"/>
        <v>0</v>
      </c>
      <c r="Q154" s="207"/>
      <c r="R154" s="208"/>
    </row>
    <row r="155" spans="1:18" ht="15" customHeight="1" x14ac:dyDescent="0.3">
      <c r="A155" s="199">
        <v>147</v>
      </c>
      <c r="B155" s="200"/>
      <c r="C155" s="201"/>
      <c r="D155" s="452"/>
      <c r="E155" s="452"/>
      <c r="F155" s="452"/>
      <c r="G155" s="452"/>
      <c r="H155" s="452"/>
      <c r="I155" s="202"/>
      <c r="J155" s="458"/>
      <c r="K155" s="458"/>
      <c r="L155" s="458"/>
      <c r="M155" s="203"/>
      <c r="N155" s="204"/>
      <c r="O155" s="205">
        <v>1</v>
      </c>
      <c r="P155" s="206">
        <f t="shared" si="3"/>
        <v>0</v>
      </c>
      <c r="Q155" s="207"/>
      <c r="R155" s="208"/>
    </row>
    <row r="156" spans="1:18" ht="15" customHeight="1" x14ac:dyDescent="0.3">
      <c r="A156" s="199">
        <v>148</v>
      </c>
      <c r="B156" s="200"/>
      <c r="C156" s="201"/>
      <c r="D156" s="452"/>
      <c r="E156" s="452"/>
      <c r="F156" s="452"/>
      <c r="G156" s="452"/>
      <c r="H156" s="452"/>
      <c r="I156" s="202"/>
      <c r="J156" s="458"/>
      <c r="K156" s="458"/>
      <c r="L156" s="458"/>
      <c r="M156" s="203"/>
      <c r="N156" s="204"/>
      <c r="O156" s="205">
        <v>1</v>
      </c>
      <c r="P156" s="206">
        <f t="shared" si="3"/>
        <v>0</v>
      </c>
      <c r="Q156" s="207"/>
      <c r="R156" s="208"/>
    </row>
    <row r="157" spans="1:18" ht="15" customHeight="1" x14ac:dyDescent="0.3">
      <c r="A157" s="199">
        <v>149</v>
      </c>
      <c r="B157" s="200"/>
      <c r="C157" s="201"/>
      <c r="D157" s="452"/>
      <c r="E157" s="452"/>
      <c r="F157" s="452"/>
      <c r="G157" s="452"/>
      <c r="H157" s="452"/>
      <c r="I157" s="202"/>
      <c r="J157" s="458"/>
      <c r="K157" s="458"/>
      <c r="L157" s="458"/>
      <c r="M157" s="203"/>
      <c r="N157" s="204"/>
      <c r="O157" s="205">
        <v>1</v>
      </c>
      <c r="P157" s="206">
        <f t="shared" si="3"/>
        <v>0</v>
      </c>
      <c r="Q157" s="207"/>
      <c r="R157" s="208"/>
    </row>
    <row r="158" spans="1:18" ht="15" customHeight="1" x14ac:dyDescent="0.3">
      <c r="A158" s="199">
        <v>150</v>
      </c>
      <c r="B158" s="200"/>
      <c r="C158" s="201"/>
      <c r="D158" s="452"/>
      <c r="E158" s="452"/>
      <c r="F158" s="452"/>
      <c r="G158" s="452"/>
      <c r="H158" s="452"/>
      <c r="I158" s="202"/>
      <c r="J158" s="458"/>
      <c r="K158" s="458"/>
      <c r="L158" s="458"/>
      <c r="M158" s="203"/>
      <c r="N158" s="204"/>
      <c r="O158" s="205">
        <v>1</v>
      </c>
      <c r="P158" s="206">
        <f t="shared" si="3"/>
        <v>0</v>
      </c>
      <c r="Q158" s="207"/>
      <c r="R158" s="208"/>
    </row>
    <row r="159" spans="1:18" ht="15" customHeight="1" x14ac:dyDescent="0.3">
      <c r="A159" s="199">
        <v>151</v>
      </c>
      <c r="B159" s="200"/>
      <c r="C159" s="201"/>
      <c r="D159" s="452"/>
      <c r="E159" s="452"/>
      <c r="F159" s="452"/>
      <c r="G159" s="452"/>
      <c r="H159" s="452"/>
      <c r="I159" s="202"/>
      <c r="J159" s="458"/>
      <c r="K159" s="458"/>
      <c r="L159" s="458"/>
      <c r="M159" s="203"/>
      <c r="N159" s="204"/>
      <c r="O159" s="205">
        <v>1</v>
      </c>
      <c r="P159" s="206">
        <f t="shared" si="3"/>
        <v>0</v>
      </c>
      <c r="Q159" s="207"/>
      <c r="R159" s="208"/>
    </row>
    <row r="160" spans="1:18" ht="15" customHeight="1" x14ac:dyDescent="0.3">
      <c r="A160" s="199">
        <v>152</v>
      </c>
      <c r="B160" s="200"/>
      <c r="C160" s="201"/>
      <c r="D160" s="452"/>
      <c r="E160" s="452"/>
      <c r="F160" s="452"/>
      <c r="G160" s="452"/>
      <c r="H160" s="452"/>
      <c r="I160" s="202"/>
      <c r="J160" s="458"/>
      <c r="K160" s="458"/>
      <c r="L160" s="458"/>
      <c r="M160" s="203"/>
      <c r="N160" s="204"/>
      <c r="O160" s="205">
        <v>1</v>
      </c>
      <c r="P160" s="206">
        <f t="shared" si="3"/>
        <v>0</v>
      </c>
      <c r="Q160" s="207"/>
      <c r="R160" s="208"/>
    </row>
    <row r="161" spans="1:18" ht="15" customHeight="1" x14ac:dyDescent="0.3">
      <c r="A161" s="199">
        <v>153</v>
      </c>
      <c r="B161" s="200"/>
      <c r="C161" s="201"/>
      <c r="D161" s="452"/>
      <c r="E161" s="452"/>
      <c r="F161" s="452"/>
      <c r="G161" s="452"/>
      <c r="H161" s="452"/>
      <c r="I161" s="202"/>
      <c r="J161" s="458"/>
      <c r="K161" s="458"/>
      <c r="L161" s="458"/>
      <c r="M161" s="203"/>
      <c r="N161" s="204"/>
      <c r="O161" s="205">
        <v>1</v>
      </c>
      <c r="P161" s="206">
        <f t="shared" si="3"/>
        <v>0</v>
      </c>
      <c r="Q161" s="207"/>
      <c r="R161" s="208"/>
    </row>
    <row r="162" spans="1:18" ht="15" customHeight="1" x14ac:dyDescent="0.3">
      <c r="A162" s="199">
        <v>154</v>
      </c>
      <c r="B162" s="200"/>
      <c r="C162" s="201"/>
      <c r="D162" s="452"/>
      <c r="E162" s="452"/>
      <c r="F162" s="452"/>
      <c r="G162" s="452"/>
      <c r="H162" s="452"/>
      <c r="I162" s="202"/>
      <c r="J162" s="458"/>
      <c r="K162" s="458"/>
      <c r="L162" s="458"/>
      <c r="M162" s="203"/>
      <c r="N162" s="204"/>
      <c r="O162" s="205">
        <v>1</v>
      </c>
      <c r="P162" s="206">
        <f t="shared" si="3"/>
        <v>0</v>
      </c>
      <c r="Q162" s="207"/>
      <c r="R162" s="208"/>
    </row>
    <row r="163" spans="1:18" ht="15" customHeight="1" x14ac:dyDescent="0.3">
      <c r="A163" s="199">
        <v>155</v>
      </c>
      <c r="B163" s="200"/>
      <c r="C163" s="201"/>
      <c r="D163" s="452"/>
      <c r="E163" s="452"/>
      <c r="F163" s="452"/>
      <c r="G163" s="452"/>
      <c r="H163" s="452"/>
      <c r="I163" s="202"/>
      <c r="J163" s="458"/>
      <c r="K163" s="458"/>
      <c r="L163" s="458"/>
      <c r="M163" s="203"/>
      <c r="N163" s="204"/>
      <c r="O163" s="205">
        <v>1</v>
      </c>
      <c r="P163" s="206">
        <f t="shared" si="3"/>
        <v>0</v>
      </c>
      <c r="Q163" s="207"/>
      <c r="R163" s="208"/>
    </row>
    <row r="164" spans="1:18" ht="15" customHeight="1" x14ac:dyDescent="0.3">
      <c r="A164" s="199">
        <v>156</v>
      </c>
      <c r="B164" s="200"/>
      <c r="C164" s="201"/>
      <c r="D164" s="452"/>
      <c r="E164" s="452"/>
      <c r="F164" s="452"/>
      <c r="G164" s="452"/>
      <c r="H164" s="452"/>
      <c r="I164" s="202"/>
      <c r="J164" s="458"/>
      <c r="K164" s="458"/>
      <c r="L164" s="458"/>
      <c r="M164" s="203"/>
      <c r="N164" s="204"/>
      <c r="O164" s="205">
        <v>1</v>
      </c>
      <c r="P164" s="206">
        <f t="shared" si="3"/>
        <v>0</v>
      </c>
      <c r="Q164" s="207"/>
      <c r="R164" s="208"/>
    </row>
    <row r="165" spans="1:18" ht="15" customHeight="1" x14ac:dyDescent="0.3">
      <c r="A165" s="199">
        <v>157</v>
      </c>
      <c r="B165" s="200"/>
      <c r="C165" s="201"/>
      <c r="D165" s="452"/>
      <c r="E165" s="452"/>
      <c r="F165" s="452"/>
      <c r="G165" s="452"/>
      <c r="H165" s="452"/>
      <c r="I165" s="202"/>
      <c r="J165" s="458"/>
      <c r="K165" s="458"/>
      <c r="L165" s="458"/>
      <c r="M165" s="203"/>
      <c r="N165" s="204"/>
      <c r="O165" s="205">
        <v>1</v>
      </c>
      <c r="P165" s="206">
        <f t="shared" si="3"/>
        <v>0</v>
      </c>
      <c r="Q165" s="207"/>
      <c r="R165" s="208"/>
    </row>
    <row r="166" spans="1:18" ht="15" customHeight="1" x14ac:dyDescent="0.3">
      <c r="A166" s="199">
        <v>158</v>
      </c>
      <c r="B166" s="200"/>
      <c r="C166" s="201"/>
      <c r="D166" s="452"/>
      <c r="E166" s="452"/>
      <c r="F166" s="452"/>
      <c r="G166" s="452"/>
      <c r="H166" s="452"/>
      <c r="I166" s="202"/>
      <c r="J166" s="458"/>
      <c r="K166" s="458"/>
      <c r="L166" s="458"/>
      <c r="M166" s="203"/>
      <c r="N166" s="204"/>
      <c r="O166" s="205">
        <v>1</v>
      </c>
      <c r="P166" s="206">
        <f t="shared" si="3"/>
        <v>0</v>
      </c>
      <c r="Q166" s="207"/>
      <c r="R166" s="208"/>
    </row>
    <row r="167" spans="1:18" ht="15" customHeight="1" x14ac:dyDescent="0.3">
      <c r="A167" s="199">
        <v>159</v>
      </c>
      <c r="B167" s="200"/>
      <c r="C167" s="201"/>
      <c r="D167" s="452"/>
      <c r="E167" s="452"/>
      <c r="F167" s="452"/>
      <c r="G167" s="452"/>
      <c r="H167" s="452"/>
      <c r="I167" s="202"/>
      <c r="J167" s="458"/>
      <c r="K167" s="458"/>
      <c r="L167" s="458"/>
      <c r="M167" s="203"/>
      <c r="N167" s="204"/>
      <c r="O167" s="205">
        <v>1</v>
      </c>
      <c r="P167" s="206">
        <f t="shared" si="3"/>
        <v>0</v>
      </c>
      <c r="Q167" s="207"/>
      <c r="R167" s="208"/>
    </row>
    <row r="168" spans="1:18" ht="15" customHeight="1" x14ac:dyDescent="0.3">
      <c r="A168" s="199">
        <v>160</v>
      </c>
      <c r="B168" s="200"/>
      <c r="C168" s="201"/>
      <c r="D168" s="452"/>
      <c r="E168" s="452"/>
      <c r="F168" s="452"/>
      <c r="G168" s="452"/>
      <c r="H168" s="452"/>
      <c r="I168" s="202"/>
      <c r="J168" s="458"/>
      <c r="K168" s="458"/>
      <c r="L168" s="458"/>
      <c r="M168" s="203"/>
      <c r="N168" s="204"/>
      <c r="O168" s="205">
        <v>1</v>
      </c>
      <c r="P168" s="206">
        <f t="shared" si="3"/>
        <v>0</v>
      </c>
      <c r="Q168" s="207"/>
      <c r="R168" s="208"/>
    </row>
    <row r="169" spans="1:18" ht="15" customHeight="1" x14ac:dyDescent="0.3">
      <c r="A169" s="199">
        <v>161</v>
      </c>
      <c r="B169" s="200"/>
      <c r="C169" s="201"/>
      <c r="D169" s="452"/>
      <c r="E169" s="452"/>
      <c r="F169" s="452"/>
      <c r="G169" s="452"/>
      <c r="H169" s="452"/>
      <c r="I169" s="202"/>
      <c r="J169" s="458"/>
      <c r="K169" s="458"/>
      <c r="L169" s="458"/>
      <c r="M169" s="203"/>
      <c r="N169" s="204"/>
      <c r="O169" s="205">
        <v>1</v>
      </c>
      <c r="P169" s="206">
        <f t="shared" si="3"/>
        <v>0</v>
      </c>
      <c r="Q169" s="207"/>
      <c r="R169" s="208"/>
    </row>
    <row r="170" spans="1:18" ht="15" customHeight="1" x14ac:dyDescent="0.3">
      <c r="A170" s="199">
        <v>162</v>
      </c>
      <c r="B170" s="200"/>
      <c r="C170" s="201"/>
      <c r="D170" s="452"/>
      <c r="E170" s="452"/>
      <c r="F170" s="452"/>
      <c r="G170" s="452"/>
      <c r="H170" s="452"/>
      <c r="I170" s="202"/>
      <c r="J170" s="458"/>
      <c r="K170" s="458"/>
      <c r="L170" s="458"/>
      <c r="M170" s="203"/>
      <c r="N170" s="204"/>
      <c r="O170" s="205">
        <v>1</v>
      </c>
      <c r="P170" s="206">
        <f t="shared" si="3"/>
        <v>0</v>
      </c>
      <c r="Q170" s="207"/>
      <c r="R170" s="208"/>
    </row>
    <row r="171" spans="1:18" ht="15" customHeight="1" x14ac:dyDescent="0.3">
      <c r="A171" s="199">
        <v>163</v>
      </c>
      <c r="B171" s="200"/>
      <c r="C171" s="201"/>
      <c r="D171" s="452"/>
      <c r="E171" s="452"/>
      <c r="F171" s="452"/>
      <c r="G171" s="452"/>
      <c r="H171" s="452"/>
      <c r="I171" s="202"/>
      <c r="J171" s="458"/>
      <c r="K171" s="458"/>
      <c r="L171" s="458"/>
      <c r="M171" s="203"/>
      <c r="N171" s="204"/>
      <c r="O171" s="205">
        <v>1</v>
      </c>
      <c r="P171" s="206">
        <f t="shared" si="3"/>
        <v>0</v>
      </c>
      <c r="Q171" s="207"/>
      <c r="R171" s="208"/>
    </row>
    <row r="172" spans="1:18" ht="15" customHeight="1" x14ac:dyDescent="0.3">
      <c r="A172" s="199">
        <v>164</v>
      </c>
      <c r="B172" s="200"/>
      <c r="C172" s="201"/>
      <c r="D172" s="452"/>
      <c r="E172" s="452"/>
      <c r="F172" s="452"/>
      <c r="G172" s="452"/>
      <c r="H172" s="452"/>
      <c r="I172" s="202"/>
      <c r="J172" s="458"/>
      <c r="K172" s="458"/>
      <c r="L172" s="458"/>
      <c r="M172" s="203"/>
      <c r="N172" s="204"/>
      <c r="O172" s="205">
        <v>1</v>
      </c>
      <c r="P172" s="206">
        <f t="shared" si="3"/>
        <v>0</v>
      </c>
      <c r="Q172" s="207"/>
      <c r="R172" s="208"/>
    </row>
    <row r="173" spans="1:18" ht="15" customHeight="1" x14ac:dyDescent="0.3">
      <c r="A173" s="199">
        <v>165</v>
      </c>
      <c r="B173" s="200"/>
      <c r="C173" s="201"/>
      <c r="D173" s="452"/>
      <c r="E173" s="452"/>
      <c r="F173" s="452"/>
      <c r="G173" s="452"/>
      <c r="H173" s="452"/>
      <c r="I173" s="202"/>
      <c r="J173" s="458"/>
      <c r="K173" s="458"/>
      <c r="L173" s="458"/>
      <c r="M173" s="203"/>
      <c r="N173" s="204"/>
      <c r="O173" s="205">
        <v>1</v>
      </c>
      <c r="P173" s="206">
        <f t="shared" si="3"/>
        <v>0</v>
      </c>
      <c r="Q173" s="207"/>
      <c r="R173" s="208"/>
    </row>
    <row r="174" spans="1:18" ht="15" customHeight="1" x14ac:dyDescent="0.3">
      <c r="A174" s="199">
        <v>166</v>
      </c>
      <c r="B174" s="200"/>
      <c r="C174" s="201"/>
      <c r="D174" s="452"/>
      <c r="E174" s="452"/>
      <c r="F174" s="452"/>
      <c r="G174" s="452"/>
      <c r="H174" s="452"/>
      <c r="I174" s="202"/>
      <c r="J174" s="458"/>
      <c r="K174" s="458"/>
      <c r="L174" s="458"/>
      <c r="M174" s="203"/>
      <c r="N174" s="204"/>
      <c r="O174" s="205">
        <v>1</v>
      </c>
      <c r="P174" s="206">
        <f t="shared" si="3"/>
        <v>0</v>
      </c>
      <c r="Q174" s="207"/>
      <c r="R174" s="208"/>
    </row>
    <row r="175" spans="1:18" ht="15" customHeight="1" x14ac:dyDescent="0.3">
      <c r="A175" s="199">
        <v>167</v>
      </c>
      <c r="B175" s="200"/>
      <c r="C175" s="201"/>
      <c r="D175" s="452"/>
      <c r="E175" s="452"/>
      <c r="F175" s="452"/>
      <c r="G175" s="452"/>
      <c r="H175" s="452"/>
      <c r="I175" s="202"/>
      <c r="J175" s="458"/>
      <c r="K175" s="458"/>
      <c r="L175" s="458"/>
      <c r="M175" s="203"/>
      <c r="N175" s="204"/>
      <c r="O175" s="205">
        <v>1</v>
      </c>
      <c r="P175" s="206">
        <f t="shared" si="3"/>
        <v>0</v>
      </c>
      <c r="Q175" s="207"/>
      <c r="R175" s="208"/>
    </row>
    <row r="176" spans="1:18" ht="15" customHeight="1" x14ac:dyDescent="0.3">
      <c r="A176" s="199">
        <v>168</v>
      </c>
      <c r="B176" s="200"/>
      <c r="C176" s="201"/>
      <c r="D176" s="452"/>
      <c r="E176" s="452"/>
      <c r="F176" s="452"/>
      <c r="G176" s="452"/>
      <c r="H176" s="452"/>
      <c r="I176" s="202"/>
      <c r="J176" s="458"/>
      <c r="K176" s="458"/>
      <c r="L176" s="458"/>
      <c r="M176" s="203"/>
      <c r="N176" s="204"/>
      <c r="O176" s="205">
        <v>1</v>
      </c>
      <c r="P176" s="206">
        <f t="shared" si="3"/>
        <v>0</v>
      </c>
      <c r="Q176" s="207"/>
      <c r="R176" s="208"/>
    </row>
    <row r="177" spans="1:18" ht="15" customHeight="1" x14ac:dyDescent="0.3">
      <c r="A177" s="199">
        <v>169</v>
      </c>
      <c r="B177" s="200"/>
      <c r="C177" s="201"/>
      <c r="D177" s="452"/>
      <c r="E177" s="452"/>
      <c r="F177" s="452"/>
      <c r="G177" s="452"/>
      <c r="H177" s="452"/>
      <c r="I177" s="202"/>
      <c r="J177" s="458"/>
      <c r="K177" s="458"/>
      <c r="L177" s="458"/>
      <c r="M177" s="203"/>
      <c r="N177" s="204"/>
      <c r="O177" s="205">
        <v>1</v>
      </c>
      <c r="P177" s="206">
        <f t="shared" si="3"/>
        <v>0</v>
      </c>
      <c r="Q177" s="207"/>
      <c r="R177" s="208"/>
    </row>
    <row r="178" spans="1:18" ht="15" customHeight="1" x14ac:dyDescent="0.3">
      <c r="A178" s="199">
        <v>170</v>
      </c>
      <c r="B178" s="200"/>
      <c r="C178" s="201"/>
      <c r="D178" s="452"/>
      <c r="E178" s="452"/>
      <c r="F178" s="452"/>
      <c r="G178" s="452"/>
      <c r="H178" s="452"/>
      <c r="I178" s="202"/>
      <c r="J178" s="458"/>
      <c r="K178" s="458"/>
      <c r="L178" s="458"/>
      <c r="M178" s="203"/>
      <c r="N178" s="204"/>
      <c r="O178" s="205">
        <v>1</v>
      </c>
      <c r="P178" s="206">
        <f t="shared" si="3"/>
        <v>0</v>
      </c>
      <c r="Q178" s="207"/>
      <c r="R178" s="208"/>
    </row>
    <row r="179" spans="1:18" ht="15" customHeight="1" x14ac:dyDescent="0.3">
      <c r="A179" s="199">
        <v>171</v>
      </c>
      <c r="B179" s="200"/>
      <c r="C179" s="201"/>
      <c r="D179" s="452"/>
      <c r="E179" s="452"/>
      <c r="F179" s="452"/>
      <c r="G179" s="452"/>
      <c r="H179" s="452"/>
      <c r="I179" s="202"/>
      <c r="J179" s="458"/>
      <c r="K179" s="458"/>
      <c r="L179" s="458"/>
      <c r="M179" s="203"/>
      <c r="N179" s="204"/>
      <c r="O179" s="205">
        <v>1</v>
      </c>
      <c r="P179" s="206">
        <f t="shared" si="3"/>
        <v>0</v>
      </c>
      <c r="Q179" s="207"/>
      <c r="R179" s="208"/>
    </row>
    <row r="180" spans="1:18" ht="15" customHeight="1" x14ac:dyDescent="0.3">
      <c r="A180" s="199">
        <v>172</v>
      </c>
      <c r="B180" s="200"/>
      <c r="C180" s="201"/>
      <c r="D180" s="452"/>
      <c r="E180" s="452"/>
      <c r="F180" s="452"/>
      <c r="G180" s="452"/>
      <c r="H180" s="452"/>
      <c r="I180" s="202"/>
      <c r="J180" s="458"/>
      <c r="K180" s="458"/>
      <c r="L180" s="458"/>
      <c r="M180" s="203"/>
      <c r="N180" s="204"/>
      <c r="O180" s="205">
        <v>1</v>
      </c>
      <c r="P180" s="206">
        <f t="shared" si="3"/>
        <v>0</v>
      </c>
      <c r="Q180" s="207"/>
      <c r="R180" s="208"/>
    </row>
    <row r="181" spans="1:18" ht="15" customHeight="1" x14ac:dyDescent="0.3">
      <c r="A181" s="199">
        <v>173</v>
      </c>
      <c r="B181" s="200"/>
      <c r="C181" s="201"/>
      <c r="D181" s="452"/>
      <c r="E181" s="452"/>
      <c r="F181" s="452"/>
      <c r="G181" s="452"/>
      <c r="H181" s="452"/>
      <c r="I181" s="202"/>
      <c r="J181" s="458"/>
      <c r="K181" s="458"/>
      <c r="L181" s="458"/>
      <c r="M181" s="203"/>
      <c r="N181" s="204"/>
      <c r="O181" s="205">
        <v>1</v>
      </c>
      <c r="P181" s="206">
        <f t="shared" si="3"/>
        <v>0</v>
      </c>
      <c r="Q181" s="207"/>
      <c r="R181" s="208"/>
    </row>
    <row r="182" spans="1:18" ht="15" customHeight="1" x14ac:dyDescent="0.3">
      <c r="A182" s="199">
        <v>174</v>
      </c>
      <c r="B182" s="200"/>
      <c r="C182" s="201"/>
      <c r="D182" s="452"/>
      <c r="E182" s="452"/>
      <c r="F182" s="452"/>
      <c r="G182" s="452"/>
      <c r="H182" s="452"/>
      <c r="I182" s="202"/>
      <c r="J182" s="458"/>
      <c r="K182" s="458"/>
      <c r="L182" s="458"/>
      <c r="M182" s="203"/>
      <c r="N182" s="204"/>
      <c r="O182" s="205">
        <v>1</v>
      </c>
      <c r="P182" s="206">
        <f t="shared" si="3"/>
        <v>0</v>
      </c>
      <c r="Q182" s="207"/>
      <c r="R182" s="208"/>
    </row>
    <row r="183" spans="1:18" ht="15" customHeight="1" x14ac:dyDescent="0.3">
      <c r="A183" s="199">
        <v>175</v>
      </c>
      <c r="B183" s="200"/>
      <c r="C183" s="201"/>
      <c r="D183" s="452"/>
      <c r="E183" s="452"/>
      <c r="F183" s="452"/>
      <c r="G183" s="452"/>
      <c r="H183" s="452"/>
      <c r="I183" s="202"/>
      <c r="J183" s="458"/>
      <c r="K183" s="458"/>
      <c r="L183" s="458"/>
      <c r="M183" s="203"/>
      <c r="N183" s="204"/>
      <c r="O183" s="205">
        <v>1</v>
      </c>
      <c r="P183" s="206">
        <f t="shared" si="3"/>
        <v>0</v>
      </c>
      <c r="Q183" s="207"/>
      <c r="R183" s="208"/>
    </row>
    <row r="184" spans="1:18" ht="15" customHeight="1" x14ac:dyDescent="0.3">
      <c r="A184" s="199">
        <v>176</v>
      </c>
      <c r="B184" s="200"/>
      <c r="C184" s="201"/>
      <c r="D184" s="452"/>
      <c r="E184" s="452"/>
      <c r="F184" s="452"/>
      <c r="G184" s="452"/>
      <c r="H184" s="452"/>
      <c r="I184" s="202"/>
      <c r="J184" s="458"/>
      <c r="K184" s="458"/>
      <c r="L184" s="458"/>
      <c r="M184" s="203"/>
      <c r="N184" s="204"/>
      <c r="O184" s="205">
        <v>1</v>
      </c>
      <c r="P184" s="206">
        <f t="shared" si="3"/>
        <v>0</v>
      </c>
      <c r="Q184" s="207"/>
      <c r="R184" s="208"/>
    </row>
    <row r="185" spans="1:18" ht="15" customHeight="1" x14ac:dyDescent="0.3">
      <c r="A185" s="199">
        <v>177</v>
      </c>
      <c r="B185" s="200"/>
      <c r="C185" s="201"/>
      <c r="D185" s="452"/>
      <c r="E185" s="452"/>
      <c r="F185" s="452"/>
      <c r="G185" s="452"/>
      <c r="H185" s="452"/>
      <c r="I185" s="202"/>
      <c r="J185" s="458"/>
      <c r="K185" s="458"/>
      <c r="L185" s="458"/>
      <c r="M185" s="203"/>
      <c r="N185" s="204"/>
      <c r="O185" s="205">
        <v>1</v>
      </c>
      <c r="P185" s="206">
        <f t="shared" si="3"/>
        <v>0</v>
      </c>
      <c r="Q185" s="207"/>
      <c r="R185" s="208"/>
    </row>
    <row r="186" spans="1:18" ht="15" customHeight="1" x14ac:dyDescent="0.3">
      <c r="A186" s="199">
        <v>178</v>
      </c>
      <c r="B186" s="200"/>
      <c r="C186" s="201"/>
      <c r="D186" s="452"/>
      <c r="E186" s="452"/>
      <c r="F186" s="452"/>
      <c r="G186" s="452"/>
      <c r="H186" s="452"/>
      <c r="I186" s="202"/>
      <c r="J186" s="458"/>
      <c r="K186" s="458"/>
      <c r="L186" s="458"/>
      <c r="M186" s="203"/>
      <c r="N186" s="204"/>
      <c r="O186" s="205">
        <v>1</v>
      </c>
      <c r="P186" s="206">
        <f t="shared" si="3"/>
        <v>0</v>
      </c>
      <c r="Q186" s="207"/>
      <c r="R186" s="208"/>
    </row>
    <row r="187" spans="1:18" ht="15" customHeight="1" x14ac:dyDescent="0.3">
      <c r="A187" s="199">
        <v>179</v>
      </c>
      <c r="B187" s="200"/>
      <c r="C187" s="201"/>
      <c r="D187" s="452"/>
      <c r="E187" s="452"/>
      <c r="F187" s="452"/>
      <c r="G187" s="452"/>
      <c r="H187" s="452"/>
      <c r="I187" s="202"/>
      <c r="J187" s="458"/>
      <c r="K187" s="458"/>
      <c r="L187" s="458"/>
      <c r="M187" s="203"/>
      <c r="N187" s="204"/>
      <c r="O187" s="205">
        <v>1</v>
      </c>
      <c r="P187" s="206">
        <f t="shared" si="3"/>
        <v>0</v>
      </c>
      <c r="Q187" s="207"/>
      <c r="R187" s="208"/>
    </row>
    <row r="188" spans="1:18" ht="15" customHeight="1" x14ac:dyDescent="0.3">
      <c r="A188" s="199">
        <v>180</v>
      </c>
      <c r="B188" s="200"/>
      <c r="C188" s="201"/>
      <c r="D188" s="452"/>
      <c r="E188" s="452"/>
      <c r="F188" s="452"/>
      <c r="G188" s="452"/>
      <c r="H188" s="452"/>
      <c r="I188" s="202"/>
      <c r="J188" s="458"/>
      <c r="K188" s="458"/>
      <c r="L188" s="458"/>
      <c r="M188" s="203"/>
      <c r="N188" s="204"/>
      <c r="O188" s="205">
        <v>1</v>
      </c>
      <c r="P188" s="206">
        <f t="shared" si="3"/>
        <v>0</v>
      </c>
      <c r="Q188" s="207"/>
      <c r="R188" s="208"/>
    </row>
    <row r="189" spans="1:18" ht="15" customHeight="1" x14ac:dyDescent="0.3">
      <c r="A189" s="199">
        <v>181</v>
      </c>
      <c r="B189" s="200"/>
      <c r="C189" s="201"/>
      <c r="D189" s="452"/>
      <c r="E189" s="452"/>
      <c r="F189" s="452"/>
      <c r="G189" s="452"/>
      <c r="H189" s="452"/>
      <c r="I189" s="202"/>
      <c r="J189" s="458"/>
      <c r="K189" s="458"/>
      <c r="L189" s="458"/>
      <c r="M189" s="203"/>
      <c r="N189" s="204"/>
      <c r="O189" s="205">
        <v>1</v>
      </c>
      <c r="P189" s="206">
        <f t="shared" si="3"/>
        <v>0</v>
      </c>
      <c r="Q189" s="207"/>
      <c r="R189" s="208"/>
    </row>
    <row r="190" spans="1:18" ht="15" customHeight="1" x14ac:dyDescent="0.3">
      <c r="A190" s="199">
        <v>182</v>
      </c>
      <c r="B190" s="200"/>
      <c r="C190" s="201"/>
      <c r="D190" s="452"/>
      <c r="E190" s="452"/>
      <c r="F190" s="452"/>
      <c r="G190" s="452"/>
      <c r="H190" s="452"/>
      <c r="I190" s="202"/>
      <c r="J190" s="458"/>
      <c r="K190" s="458"/>
      <c r="L190" s="458"/>
      <c r="M190" s="203"/>
      <c r="N190" s="204"/>
      <c r="O190" s="205">
        <v>1</v>
      </c>
      <c r="P190" s="206">
        <f t="shared" si="3"/>
        <v>0</v>
      </c>
      <c r="Q190" s="207"/>
      <c r="R190" s="208"/>
    </row>
    <row r="191" spans="1:18" ht="15" customHeight="1" x14ac:dyDescent="0.3">
      <c r="A191" s="199">
        <v>183</v>
      </c>
      <c r="B191" s="200"/>
      <c r="C191" s="201"/>
      <c r="D191" s="452"/>
      <c r="E191" s="452"/>
      <c r="F191" s="452"/>
      <c r="G191" s="452"/>
      <c r="H191" s="452"/>
      <c r="I191" s="202"/>
      <c r="J191" s="458"/>
      <c r="K191" s="458"/>
      <c r="L191" s="458"/>
      <c r="M191" s="203"/>
      <c r="N191" s="204"/>
      <c r="O191" s="205">
        <v>1</v>
      </c>
      <c r="P191" s="206">
        <f t="shared" si="3"/>
        <v>0</v>
      </c>
      <c r="Q191" s="207"/>
      <c r="R191" s="208"/>
    </row>
    <row r="192" spans="1:18" ht="15" customHeight="1" x14ac:dyDescent="0.3">
      <c r="A192" s="199">
        <v>184</v>
      </c>
      <c r="B192" s="200"/>
      <c r="C192" s="201"/>
      <c r="D192" s="452"/>
      <c r="E192" s="452"/>
      <c r="F192" s="452"/>
      <c r="G192" s="452"/>
      <c r="H192" s="452"/>
      <c r="I192" s="202"/>
      <c r="J192" s="458"/>
      <c r="K192" s="458"/>
      <c r="L192" s="458"/>
      <c r="M192" s="203"/>
      <c r="N192" s="204"/>
      <c r="O192" s="205">
        <v>1</v>
      </c>
      <c r="P192" s="206">
        <f t="shared" si="3"/>
        <v>0</v>
      </c>
      <c r="Q192" s="207"/>
      <c r="R192" s="208"/>
    </row>
    <row r="193" spans="1:18" ht="15" customHeight="1" x14ac:dyDescent="0.3">
      <c r="A193" s="199">
        <v>185</v>
      </c>
      <c r="B193" s="200"/>
      <c r="C193" s="201"/>
      <c r="D193" s="452"/>
      <c r="E193" s="452"/>
      <c r="F193" s="452"/>
      <c r="G193" s="452"/>
      <c r="H193" s="452"/>
      <c r="I193" s="202"/>
      <c r="J193" s="458"/>
      <c r="K193" s="458"/>
      <c r="L193" s="458"/>
      <c r="M193" s="203"/>
      <c r="N193" s="204"/>
      <c r="O193" s="205">
        <v>1</v>
      </c>
      <c r="P193" s="206">
        <f t="shared" si="3"/>
        <v>0</v>
      </c>
      <c r="Q193" s="207"/>
      <c r="R193" s="208"/>
    </row>
    <row r="194" spans="1:18" ht="15" customHeight="1" x14ac:dyDescent="0.3">
      <c r="A194" s="199">
        <v>186</v>
      </c>
      <c r="B194" s="200"/>
      <c r="C194" s="201"/>
      <c r="D194" s="452"/>
      <c r="E194" s="452"/>
      <c r="F194" s="452"/>
      <c r="G194" s="452"/>
      <c r="H194" s="452"/>
      <c r="I194" s="202"/>
      <c r="J194" s="458"/>
      <c r="K194" s="458"/>
      <c r="L194" s="458"/>
      <c r="M194" s="203"/>
      <c r="N194" s="204"/>
      <c r="O194" s="205">
        <v>1</v>
      </c>
      <c r="P194" s="206">
        <f t="shared" si="3"/>
        <v>0</v>
      </c>
      <c r="Q194" s="207"/>
      <c r="R194" s="208"/>
    </row>
    <row r="195" spans="1:18" ht="15" customHeight="1" x14ac:dyDescent="0.3">
      <c r="A195" s="199">
        <v>187</v>
      </c>
      <c r="B195" s="200"/>
      <c r="C195" s="201"/>
      <c r="D195" s="452"/>
      <c r="E195" s="452"/>
      <c r="F195" s="452"/>
      <c r="G195" s="452"/>
      <c r="H195" s="452"/>
      <c r="I195" s="202"/>
      <c r="J195" s="458"/>
      <c r="K195" s="458"/>
      <c r="L195" s="458"/>
      <c r="M195" s="203"/>
      <c r="N195" s="204"/>
      <c r="O195" s="205">
        <v>1</v>
      </c>
      <c r="P195" s="206">
        <f t="shared" si="3"/>
        <v>0</v>
      </c>
      <c r="Q195" s="207"/>
      <c r="R195" s="208"/>
    </row>
    <row r="196" spans="1:18" ht="15" customHeight="1" x14ac:dyDescent="0.3">
      <c r="A196" s="199">
        <v>188</v>
      </c>
      <c r="B196" s="200"/>
      <c r="C196" s="201"/>
      <c r="D196" s="452"/>
      <c r="E196" s="452"/>
      <c r="F196" s="452"/>
      <c r="G196" s="452"/>
      <c r="H196" s="452"/>
      <c r="I196" s="202"/>
      <c r="J196" s="458"/>
      <c r="K196" s="458"/>
      <c r="L196" s="458"/>
      <c r="M196" s="203"/>
      <c r="N196" s="204"/>
      <c r="O196" s="205">
        <v>1</v>
      </c>
      <c r="P196" s="206">
        <f t="shared" si="3"/>
        <v>0</v>
      </c>
      <c r="Q196" s="207"/>
      <c r="R196" s="208"/>
    </row>
    <row r="197" spans="1:18" ht="15" customHeight="1" x14ac:dyDescent="0.3">
      <c r="A197" s="199">
        <v>189</v>
      </c>
      <c r="B197" s="200"/>
      <c r="C197" s="201"/>
      <c r="D197" s="452"/>
      <c r="E197" s="452"/>
      <c r="F197" s="452"/>
      <c r="G197" s="452"/>
      <c r="H197" s="452"/>
      <c r="I197" s="202"/>
      <c r="J197" s="458"/>
      <c r="K197" s="458"/>
      <c r="L197" s="458"/>
      <c r="M197" s="203"/>
      <c r="N197" s="204"/>
      <c r="O197" s="205">
        <v>1</v>
      </c>
      <c r="P197" s="206">
        <f t="shared" si="3"/>
        <v>0</v>
      </c>
      <c r="Q197" s="207"/>
      <c r="R197" s="208"/>
    </row>
    <row r="198" spans="1:18" ht="15" customHeight="1" x14ac:dyDescent="0.3">
      <c r="A198" s="199">
        <v>190</v>
      </c>
      <c r="B198" s="200"/>
      <c r="C198" s="201"/>
      <c r="D198" s="452"/>
      <c r="E198" s="452"/>
      <c r="F198" s="452"/>
      <c r="G198" s="452"/>
      <c r="H198" s="452"/>
      <c r="I198" s="202"/>
      <c r="J198" s="458"/>
      <c r="K198" s="458"/>
      <c r="L198" s="458"/>
      <c r="M198" s="203"/>
      <c r="N198" s="204"/>
      <c r="O198" s="205">
        <v>1</v>
      </c>
      <c r="P198" s="206">
        <f t="shared" si="3"/>
        <v>0</v>
      </c>
      <c r="Q198" s="207"/>
      <c r="R198" s="208"/>
    </row>
    <row r="199" spans="1:18" ht="15" customHeight="1" x14ac:dyDescent="0.3">
      <c r="A199" s="199">
        <v>191</v>
      </c>
      <c r="B199" s="200"/>
      <c r="C199" s="201"/>
      <c r="D199" s="452"/>
      <c r="E199" s="452"/>
      <c r="F199" s="452"/>
      <c r="G199" s="452"/>
      <c r="H199" s="452"/>
      <c r="I199" s="202"/>
      <c r="J199" s="458"/>
      <c r="K199" s="458"/>
      <c r="L199" s="458"/>
      <c r="M199" s="203"/>
      <c r="N199" s="204"/>
      <c r="O199" s="205">
        <v>1</v>
      </c>
      <c r="P199" s="206">
        <f t="shared" si="3"/>
        <v>0</v>
      </c>
      <c r="Q199" s="207"/>
      <c r="R199" s="208"/>
    </row>
    <row r="200" spans="1:18" ht="15" customHeight="1" x14ac:dyDescent="0.3">
      <c r="A200" s="199">
        <v>192</v>
      </c>
      <c r="B200" s="200"/>
      <c r="C200" s="201"/>
      <c r="D200" s="452"/>
      <c r="E200" s="452"/>
      <c r="F200" s="452"/>
      <c r="G200" s="452"/>
      <c r="H200" s="452"/>
      <c r="I200" s="202"/>
      <c r="J200" s="458"/>
      <c r="K200" s="458"/>
      <c r="L200" s="458"/>
      <c r="M200" s="203"/>
      <c r="N200" s="204"/>
      <c r="O200" s="205">
        <v>1</v>
      </c>
      <c r="P200" s="206">
        <f t="shared" si="3"/>
        <v>0</v>
      </c>
      <c r="Q200" s="207"/>
      <c r="R200" s="208"/>
    </row>
    <row r="201" spans="1:18" ht="15" customHeight="1" x14ac:dyDescent="0.3">
      <c r="A201" s="199">
        <v>193</v>
      </c>
      <c r="B201" s="200"/>
      <c r="C201" s="201"/>
      <c r="D201" s="452"/>
      <c r="E201" s="452"/>
      <c r="F201" s="452"/>
      <c r="G201" s="452"/>
      <c r="H201" s="452"/>
      <c r="I201" s="202"/>
      <c r="J201" s="458"/>
      <c r="K201" s="458"/>
      <c r="L201" s="458"/>
      <c r="M201" s="203"/>
      <c r="N201" s="204"/>
      <c r="O201" s="205">
        <v>1</v>
      </c>
      <c r="P201" s="206">
        <f t="shared" si="3"/>
        <v>0</v>
      </c>
      <c r="Q201" s="207"/>
      <c r="R201" s="208"/>
    </row>
    <row r="202" spans="1:18" ht="15" customHeight="1" x14ac:dyDescent="0.3">
      <c r="A202" s="199">
        <v>194</v>
      </c>
      <c r="B202" s="200"/>
      <c r="C202" s="201"/>
      <c r="D202" s="452"/>
      <c r="E202" s="452"/>
      <c r="F202" s="452"/>
      <c r="G202" s="452"/>
      <c r="H202" s="452"/>
      <c r="I202" s="202"/>
      <c r="J202" s="458"/>
      <c r="K202" s="458"/>
      <c r="L202" s="458"/>
      <c r="M202" s="203"/>
      <c r="N202" s="204"/>
      <c r="O202" s="205">
        <v>1</v>
      </c>
      <c r="P202" s="206">
        <f t="shared" si="3"/>
        <v>0</v>
      </c>
      <c r="Q202" s="207"/>
      <c r="R202" s="208"/>
    </row>
    <row r="203" spans="1:18" ht="15" customHeight="1" x14ac:dyDescent="0.3">
      <c r="A203" s="199">
        <v>195</v>
      </c>
      <c r="B203" s="200"/>
      <c r="C203" s="201"/>
      <c r="D203" s="452"/>
      <c r="E203" s="452"/>
      <c r="F203" s="452"/>
      <c r="G203" s="452"/>
      <c r="H203" s="452"/>
      <c r="I203" s="202"/>
      <c r="J203" s="458"/>
      <c r="K203" s="458"/>
      <c r="L203" s="458"/>
      <c r="M203" s="203"/>
      <c r="N203" s="204"/>
      <c r="O203" s="205">
        <v>1</v>
      </c>
      <c r="P203" s="206">
        <f t="shared" si="3"/>
        <v>0</v>
      </c>
      <c r="Q203" s="207"/>
      <c r="R203" s="208"/>
    </row>
    <row r="204" spans="1:18" ht="15" customHeight="1" x14ac:dyDescent="0.3">
      <c r="A204" s="199">
        <v>196</v>
      </c>
      <c r="B204" s="200"/>
      <c r="C204" s="201"/>
      <c r="D204" s="452"/>
      <c r="E204" s="452"/>
      <c r="F204" s="452"/>
      <c r="G204" s="452"/>
      <c r="H204" s="452"/>
      <c r="I204" s="202"/>
      <c r="J204" s="458"/>
      <c r="K204" s="458"/>
      <c r="L204" s="458"/>
      <c r="M204" s="203"/>
      <c r="N204" s="204"/>
      <c r="O204" s="205">
        <v>1</v>
      </c>
      <c r="P204" s="206">
        <f t="shared" ref="P204:P267" si="4">IF(N204&lt;0,0,SUM(N204*O204))</f>
        <v>0</v>
      </c>
      <c r="Q204" s="207"/>
      <c r="R204" s="208"/>
    </row>
    <row r="205" spans="1:18" ht="15" customHeight="1" x14ac:dyDescent="0.3">
      <c r="A205" s="199">
        <v>197</v>
      </c>
      <c r="B205" s="200"/>
      <c r="C205" s="201"/>
      <c r="D205" s="452"/>
      <c r="E205" s="452"/>
      <c r="F205" s="452"/>
      <c r="G205" s="452"/>
      <c r="H205" s="452"/>
      <c r="I205" s="202"/>
      <c r="J205" s="458"/>
      <c r="K205" s="458"/>
      <c r="L205" s="458"/>
      <c r="M205" s="203"/>
      <c r="N205" s="204"/>
      <c r="O205" s="205">
        <v>1</v>
      </c>
      <c r="P205" s="206">
        <f t="shared" si="4"/>
        <v>0</v>
      </c>
      <c r="Q205" s="207"/>
      <c r="R205" s="208"/>
    </row>
    <row r="206" spans="1:18" ht="15" customHeight="1" x14ac:dyDescent="0.3">
      <c r="A206" s="199">
        <v>198</v>
      </c>
      <c r="B206" s="200"/>
      <c r="C206" s="201"/>
      <c r="D206" s="452"/>
      <c r="E206" s="452"/>
      <c r="F206" s="452"/>
      <c r="G206" s="452"/>
      <c r="H206" s="452"/>
      <c r="I206" s="202"/>
      <c r="J206" s="458"/>
      <c r="K206" s="458"/>
      <c r="L206" s="458"/>
      <c r="M206" s="203"/>
      <c r="N206" s="204"/>
      <c r="O206" s="205">
        <v>1</v>
      </c>
      <c r="P206" s="206">
        <f t="shared" si="4"/>
        <v>0</v>
      </c>
      <c r="Q206" s="207"/>
      <c r="R206" s="208"/>
    </row>
    <row r="207" spans="1:18" ht="15" customHeight="1" x14ac:dyDescent="0.3">
      <c r="A207" s="199">
        <v>199</v>
      </c>
      <c r="B207" s="200"/>
      <c r="C207" s="201"/>
      <c r="D207" s="452"/>
      <c r="E207" s="452"/>
      <c r="F207" s="452"/>
      <c r="G207" s="452"/>
      <c r="H207" s="452"/>
      <c r="I207" s="202"/>
      <c r="J207" s="458"/>
      <c r="K207" s="458"/>
      <c r="L207" s="458"/>
      <c r="M207" s="203"/>
      <c r="N207" s="204"/>
      <c r="O207" s="205">
        <v>1</v>
      </c>
      <c r="P207" s="206">
        <f t="shared" si="4"/>
        <v>0</v>
      </c>
      <c r="Q207" s="207"/>
      <c r="R207" s="208"/>
    </row>
    <row r="208" spans="1:18" ht="15" customHeight="1" x14ac:dyDescent="0.3">
      <c r="A208" s="199">
        <v>200</v>
      </c>
      <c r="B208" s="200"/>
      <c r="C208" s="201"/>
      <c r="D208" s="452"/>
      <c r="E208" s="452"/>
      <c r="F208" s="452"/>
      <c r="G208" s="452"/>
      <c r="H208" s="452"/>
      <c r="I208" s="202"/>
      <c r="J208" s="458"/>
      <c r="K208" s="458"/>
      <c r="L208" s="458"/>
      <c r="M208" s="203"/>
      <c r="N208" s="204"/>
      <c r="O208" s="205">
        <v>1</v>
      </c>
      <c r="P208" s="206">
        <f t="shared" si="4"/>
        <v>0</v>
      </c>
      <c r="Q208" s="207"/>
      <c r="R208" s="208"/>
    </row>
    <row r="209" spans="1:18" ht="15" customHeight="1" x14ac:dyDescent="0.3">
      <c r="A209" s="199">
        <v>201</v>
      </c>
      <c r="B209" s="200"/>
      <c r="C209" s="201"/>
      <c r="D209" s="452"/>
      <c r="E209" s="452"/>
      <c r="F209" s="452"/>
      <c r="G209" s="452"/>
      <c r="H209" s="452"/>
      <c r="I209" s="202"/>
      <c r="J209" s="458"/>
      <c r="K209" s="458"/>
      <c r="L209" s="458"/>
      <c r="M209" s="203"/>
      <c r="N209" s="204"/>
      <c r="O209" s="205">
        <v>1</v>
      </c>
      <c r="P209" s="206">
        <f t="shared" si="4"/>
        <v>0</v>
      </c>
      <c r="Q209" s="207"/>
      <c r="R209" s="208"/>
    </row>
    <row r="210" spans="1:18" ht="15" customHeight="1" x14ac:dyDescent="0.3">
      <c r="A210" s="199">
        <v>202</v>
      </c>
      <c r="B210" s="200"/>
      <c r="C210" s="201"/>
      <c r="D210" s="452"/>
      <c r="E210" s="452"/>
      <c r="F210" s="452"/>
      <c r="G210" s="452"/>
      <c r="H210" s="452"/>
      <c r="I210" s="202"/>
      <c r="J210" s="458"/>
      <c r="K210" s="458"/>
      <c r="L210" s="458"/>
      <c r="M210" s="203"/>
      <c r="N210" s="204"/>
      <c r="O210" s="205">
        <v>1</v>
      </c>
      <c r="P210" s="206">
        <f t="shared" si="4"/>
        <v>0</v>
      </c>
      <c r="Q210" s="207"/>
      <c r="R210" s="208"/>
    </row>
    <row r="211" spans="1:18" ht="15" customHeight="1" x14ac:dyDescent="0.3">
      <c r="A211" s="199">
        <v>203</v>
      </c>
      <c r="B211" s="200"/>
      <c r="C211" s="201"/>
      <c r="D211" s="452"/>
      <c r="E211" s="452"/>
      <c r="F211" s="452"/>
      <c r="G211" s="452"/>
      <c r="H211" s="452"/>
      <c r="I211" s="202"/>
      <c r="J211" s="458"/>
      <c r="K211" s="458"/>
      <c r="L211" s="458"/>
      <c r="M211" s="203"/>
      <c r="N211" s="204"/>
      <c r="O211" s="205">
        <v>1</v>
      </c>
      <c r="P211" s="206">
        <f t="shared" si="4"/>
        <v>0</v>
      </c>
      <c r="Q211" s="207"/>
      <c r="R211" s="208"/>
    </row>
    <row r="212" spans="1:18" ht="15" customHeight="1" x14ac:dyDescent="0.3">
      <c r="A212" s="199">
        <v>204</v>
      </c>
      <c r="B212" s="200"/>
      <c r="C212" s="201"/>
      <c r="D212" s="452"/>
      <c r="E212" s="452"/>
      <c r="F212" s="452"/>
      <c r="G212" s="452"/>
      <c r="H212" s="452"/>
      <c r="I212" s="202"/>
      <c r="J212" s="458"/>
      <c r="K212" s="458"/>
      <c r="L212" s="458"/>
      <c r="M212" s="203"/>
      <c r="N212" s="204"/>
      <c r="O212" s="205">
        <v>1</v>
      </c>
      <c r="P212" s="206">
        <f t="shared" si="4"/>
        <v>0</v>
      </c>
      <c r="Q212" s="207"/>
      <c r="R212" s="208"/>
    </row>
    <row r="213" spans="1:18" ht="15" customHeight="1" x14ac:dyDescent="0.3">
      <c r="A213" s="199">
        <v>205</v>
      </c>
      <c r="B213" s="200"/>
      <c r="C213" s="201"/>
      <c r="D213" s="452"/>
      <c r="E213" s="452"/>
      <c r="F213" s="452"/>
      <c r="G213" s="452"/>
      <c r="H213" s="452"/>
      <c r="I213" s="202"/>
      <c r="J213" s="458"/>
      <c r="K213" s="458"/>
      <c r="L213" s="458"/>
      <c r="M213" s="203"/>
      <c r="N213" s="204"/>
      <c r="O213" s="205">
        <v>1</v>
      </c>
      <c r="P213" s="206">
        <f t="shared" si="4"/>
        <v>0</v>
      </c>
      <c r="Q213" s="207"/>
      <c r="R213" s="208"/>
    </row>
    <row r="214" spans="1:18" ht="15" customHeight="1" x14ac:dyDescent="0.3">
      <c r="A214" s="199">
        <v>206</v>
      </c>
      <c r="B214" s="200"/>
      <c r="C214" s="201"/>
      <c r="D214" s="452"/>
      <c r="E214" s="452"/>
      <c r="F214" s="452"/>
      <c r="G214" s="452"/>
      <c r="H214" s="452"/>
      <c r="I214" s="202"/>
      <c r="J214" s="458"/>
      <c r="K214" s="458"/>
      <c r="L214" s="458"/>
      <c r="M214" s="203"/>
      <c r="N214" s="204"/>
      <c r="O214" s="205">
        <v>1</v>
      </c>
      <c r="P214" s="206">
        <f t="shared" si="4"/>
        <v>0</v>
      </c>
      <c r="Q214" s="207"/>
      <c r="R214" s="208"/>
    </row>
    <row r="215" spans="1:18" ht="15" customHeight="1" x14ac:dyDescent="0.3">
      <c r="A215" s="199">
        <v>207</v>
      </c>
      <c r="B215" s="200"/>
      <c r="C215" s="201"/>
      <c r="D215" s="452"/>
      <c r="E215" s="452"/>
      <c r="F215" s="452"/>
      <c r="G215" s="452"/>
      <c r="H215" s="452"/>
      <c r="I215" s="202"/>
      <c r="J215" s="458"/>
      <c r="K215" s="458"/>
      <c r="L215" s="458"/>
      <c r="M215" s="203"/>
      <c r="N215" s="204"/>
      <c r="O215" s="205">
        <v>1</v>
      </c>
      <c r="P215" s="206">
        <f t="shared" si="4"/>
        <v>0</v>
      </c>
      <c r="Q215" s="207"/>
      <c r="R215" s="208"/>
    </row>
    <row r="216" spans="1:18" ht="15" customHeight="1" x14ac:dyDescent="0.3">
      <c r="A216" s="199">
        <v>208</v>
      </c>
      <c r="B216" s="200"/>
      <c r="C216" s="201"/>
      <c r="D216" s="452"/>
      <c r="E216" s="452"/>
      <c r="F216" s="452"/>
      <c r="G216" s="452"/>
      <c r="H216" s="452"/>
      <c r="I216" s="202"/>
      <c r="J216" s="458"/>
      <c r="K216" s="458"/>
      <c r="L216" s="458"/>
      <c r="M216" s="203"/>
      <c r="N216" s="204"/>
      <c r="O216" s="205">
        <v>1</v>
      </c>
      <c r="P216" s="206">
        <f t="shared" si="4"/>
        <v>0</v>
      </c>
      <c r="Q216" s="207"/>
      <c r="R216" s="208"/>
    </row>
    <row r="217" spans="1:18" ht="15" customHeight="1" x14ac:dyDescent="0.3">
      <c r="A217" s="199">
        <v>209</v>
      </c>
      <c r="B217" s="200"/>
      <c r="C217" s="201"/>
      <c r="D217" s="452"/>
      <c r="E217" s="452"/>
      <c r="F217" s="452"/>
      <c r="G217" s="452"/>
      <c r="H217" s="452"/>
      <c r="I217" s="202"/>
      <c r="J217" s="458"/>
      <c r="K217" s="458"/>
      <c r="L217" s="458"/>
      <c r="M217" s="203"/>
      <c r="N217" s="204"/>
      <c r="O217" s="205">
        <v>1</v>
      </c>
      <c r="P217" s="206">
        <f t="shared" si="4"/>
        <v>0</v>
      </c>
      <c r="Q217" s="207"/>
      <c r="R217" s="208"/>
    </row>
    <row r="218" spans="1:18" ht="15" customHeight="1" x14ac:dyDescent="0.3">
      <c r="A218" s="199">
        <v>210</v>
      </c>
      <c r="B218" s="200"/>
      <c r="C218" s="201"/>
      <c r="D218" s="452"/>
      <c r="E218" s="452"/>
      <c r="F218" s="452"/>
      <c r="G218" s="452"/>
      <c r="H218" s="452"/>
      <c r="I218" s="202"/>
      <c r="J218" s="458"/>
      <c r="K218" s="458"/>
      <c r="L218" s="458"/>
      <c r="M218" s="203"/>
      <c r="N218" s="204"/>
      <c r="O218" s="205">
        <v>1</v>
      </c>
      <c r="P218" s="206">
        <f t="shared" si="4"/>
        <v>0</v>
      </c>
      <c r="Q218" s="207"/>
      <c r="R218" s="208"/>
    </row>
    <row r="219" spans="1:18" ht="15" customHeight="1" x14ac:dyDescent="0.3">
      <c r="A219" s="199">
        <v>211</v>
      </c>
      <c r="B219" s="200"/>
      <c r="C219" s="201"/>
      <c r="D219" s="452"/>
      <c r="E219" s="452"/>
      <c r="F219" s="452"/>
      <c r="G219" s="452"/>
      <c r="H219" s="452"/>
      <c r="I219" s="202"/>
      <c r="J219" s="458"/>
      <c r="K219" s="458"/>
      <c r="L219" s="458"/>
      <c r="M219" s="203"/>
      <c r="N219" s="204"/>
      <c r="O219" s="205">
        <v>1</v>
      </c>
      <c r="P219" s="206">
        <f t="shared" si="4"/>
        <v>0</v>
      </c>
      <c r="Q219" s="207"/>
      <c r="R219" s="208"/>
    </row>
    <row r="220" spans="1:18" ht="15" customHeight="1" x14ac:dyDescent="0.3">
      <c r="A220" s="199">
        <v>212</v>
      </c>
      <c r="B220" s="200"/>
      <c r="C220" s="201"/>
      <c r="D220" s="452"/>
      <c r="E220" s="452"/>
      <c r="F220" s="452"/>
      <c r="G220" s="452"/>
      <c r="H220" s="452"/>
      <c r="I220" s="202"/>
      <c r="J220" s="458"/>
      <c r="K220" s="458"/>
      <c r="L220" s="458"/>
      <c r="M220" s="203"/>
      <c r="N220" s="204"/>
      <c r="O220" s="205">
        <v>1</v>
      </c>
      <c r="P220" s="206">
        <f t="shared" si="4"/>
        <v>0</v>
      </c>
      <c r="Q220" s="207"/>
      <c r="R220" s="208"/>
    </row>
    <row r="221" spans="1:18" ht="15" customHeight="1" x14ac:dyDescent="0.3">
      <c r="A221" s="199">
        <v>213</v>
      </c>
      <c r="B221" s="200"/>
      <c r="C221" s="201"/>
      <c r="D221" s="452"/>
      <c r="E221" s="452"/>
      <c r="F221" s="452"/>
      <c r="G221" s="452"/>
      <c r="H221" s="452"/>
      <c r="I221" s="202"/>
      <c r="J221" s="458"/>
      <c r="K221" s="458"/>
      <c r="L221" s="458"/>
      <c r="M221" s="203"/>
      <c r="N221" s="204"/>
      <c r="O221" s="205">
        <v>1</v>
      </c>
      <c r="P221" s="206">
        <f t="shared" si="4"/>
        <v>0</v>
      </c>
      <c r="Q221" s="207"/>
      <c r="R221" s="208"/>
    </row>
    <row r="222" spans="1:18" ht="15" customHeight="1" x14ac:dyDescent="0.3">
      <c r="A222" s="199">
        <v>214</v>
      </c>
      <c r="B222" s="200"/>
      <c r="C222" s="201"/>
      <c r="D222" s="452"/>
      <c r="E222" s="452"/>
      <c r="F222" s="452"/>
      <c r="G222" s="452"/>
      <c r="H222" s="452"/>
      <c r="I222" s="202"/>
      <c r="J222" s="458"/>
      <c r="K222" s="458"/>
      <c r="L222" s="458"/>
      <c r="M222" s="203"/>
      <c r="N222" s="204"/>
      <c r="O222" s="205">
        <v>1</v>
      </c>
      <c r="P222" s="206">
        <f t="shared" si="4"/>
        <v>0</v>
      </c>
      <c r="Q222" s="207"/>
      <c r="R222" s="208"/>
    </row>
    <row r="223" spans="1:18" ht="15" customHeight="1" x14ac:dyDescent="0.3">
      <c r="A223" s="199">
        <v>215</v>
      </c>
      <c r="B223" s="200"/>
      <c r="C223" s="201"/>
      <c r="D223" s="452"/>
      <c r="E223" s="452"/>
      <c r="F223" s="452"/>
      <c r="G223" s="452"/>
      <c r="H223" s="452"/>
      <c r="I223" s="202"/>
      <c r="J223" s="458"/>
      <c r="K223" s="458"/>
      <c r="L223" s="458"/>
      <c r="M223" s="203"/>
      <c r="N223" s="204"/>
      <c r="O223" s="205">
        <v>1</v>
      </c>
      <c r="P223" s="206">
        <f t="shared" si="4"/>
        <v>0</v>
      </c>
      <c r="Q223" s="207"/>
      <c r="R223" s="208"/>
    </row>
    <row r="224" spans="1:18" ht="15" customHeight="1" x14ac:dyDescent="0.3">
      <c r="A224" s="199">
        <v>216</v>
      </c>
      <c r="B224" s="200"/>
      <c r="C224" s="201"/>
      <c r="D224" s="452"/>
      <c r="E224" s="452"/>
      <c r="F224" s="452"/>
      <c r="G224" s="452"/>
      <c r="H224" s="452"/>
      <c r="I224" s="202"/>
      <c r="J224" s="458"/>
      <c r="K224" s="458"/>
      <c r="L224" s="458"/>
      <c r="M224" s="203"/>
      <c r="N224" s="204"/>
      <c r="O224" s="205">
        <v>1</v>
      </c>
      <c r="P224" s="206">
        <f t="shared" si="4"/>
        <v>0</v>
      </c>
      <c r="Q224" s="207"/>
      <c r="R224" s="208"/>
    </row>
    <row r="225" spans="1:18" ht="15" customHeight="1" x14ac:dyDescent="0.3">
      <c r="A225" s="199">
        <v>217</v>
      </c>
      <c r="B225" s="200"/>
      <c r="C225" s="201"/>
      <c r="D225" s="452"/>
      <c r="E225" s="452"/>
      <c r="F225" s="452"/>
      <c r="G225" s="452"/>
      <c r="H225" s="452"/>
      <c r="I225" s="202"/>
      <c r="J225" s="458"/>
      <c r="K225" s="458"/>
      <c r="L225" s="458"/>
      <c r="M225" s="203"/>
      <c r="N225" s="204"/>
      <c r="O225" s="205">
        <v>1</v>
      </c>
      <c r="P225" s="206">
        <f t="shared" si="4"/>
        <v>0</v>
      </c>
      <c r="Q225" s="207"/>
      <c r="R225" s="208"/>
    </row>
    <row r="226" spans="1:18" ht="15" customHeight="1" x14ac:dyDescent="0.3">
      <c r="A226" s="199">
        <v>218</v>
      </c>
      <c r="B226" s="200"/>
      <c r="C226" s="201"/>
      <c r="D226" s="452"/>
      <c r="E226" s="452"/>
      <c r="F226" s="452"/>
      <c r="G226" s="452"/>
      <c r="H226" s="452"/>
      <c r="I226" s="202"/>
      <c r="J226" s="458"/>
      <c r="K226" s="458"/>
      <c r="L226" s="458"/>
      <c r="M226" s="203"/>
      <c r="N226" s="204"/>
      <c r="O226" s="205">
        <v>1</v>
      </c>
      <c r="P226" s="206">
        <f t="shared" si="4"/>
        <v>0</v>
      </c>
      <c r="Q226" s="207"/>
      <c r="R226" s="208"/>
    </row>
    <row r="227" spans="1:18" ht="15" customHeight="1" x14ac:dyDescent="0.3">
      <c r="A227" s="199">
        <v>219</v>
      </c>
      <c r="B227" s="200"/>
      <c r="C227" s="201"/>
      <c r="D227" s="452"/>
      <c r="E227" s="452"/>
      <c r="F227" s="452"/>
      <c r="G227" s="452"/>
      <c r="H227" s="452"/>
      <c r="I227" s="202"/>
      <c r="J227" s="458"/>
      <c r="K227" s="458"/>
      <c r="L227" s="458"/>
      <c r="M227" s="203"/>
      <c r="N227" s="204"/>
      <c r="O227" s="205">
        <v>1</v>
      </c>
      <c r="P227" s="206">
        <f t="shared" si="4"/>
        <v>0</v>
      </c>
      <c r="Q227" s="207"/>
      <c r="R227" s="208"/>
    </row>
    <row r="228" spans="1:18" ht="15" customHeight="1" x14ac:dyDescent="0.3">
      <c r="A228" s="199">
        <v>220</v>
      </c>
      <c r="B228" s="200"/>
      <c r="C228" s="201"/>
      <c r="D228" s="452"/>
      <c r="E228" s="452"/>
      <c r="F228" s="452"/>
      <c r="G228" s="452"/>
      <c r="H228" s="452"/>
      <c r="I228" s="202"/>
      <c r="J228" s="458"/>
      <c r="K228" s="458"/>
      <c r="L228" s="458"/>
      <c r="M228" s="203"/>
      <c r="N228" s="204"/>
      <c r="O228" s="205">
        <v>1</v>
      </c>
      <c r="P228" s="206">
        <f t="shared" si="4"/>
        <v>0</v>
      </c>
      <c r="Q228" s="207"/>
      <c r="R228" s="208"/>
    </row>
    <row r="229" spans="1:18" ht="15" customHeight="1" x14ac:dyDescent="0.3">
      <c r="A229" s="199">
        <v>221</v>
      </c>
      <c r="B229" s="200"/>
      <c r="C229" s="201"/>
      <c r="D229" s="447"/>
      <c r="E229" s="447"/>
      <c r="F229" s="447"/>
      <c r="G229" s="447"/>
      <c r="H229" s="447"/>
      <c r="I229" s="202"/>
      <c r="J229" s="448"/>
      <c r="K229" s="448"/>
      <c r="L229" s="448"/>
      <c r="M229" s="203"/>
      <c r="N229" s="204"/>
      <c r="O229" s="205">
        <v>1</v>
      </c>
      <c r="P229" s="206">
        <f t="shared" si="4"/>
        <v>0</v>
      </c>
      <c r="Q229" s="207"/>
      <c r="R229" s="208"/>
    </row>
    <row r="230" spans="1:18" ht="15" customHeight="1" x14ac:dyDescent="0.3">
      <c r="A230" s="199">
        <v>222</v>
      </c>
      <c r="B230" s="200"/>
      <c r="C230" s="201"/>
      <c r="D230" s="447"/>
      <c r="E230" s="447"/>
      <c r="F230" s="447"/>
      <c r="G230" s="447"/>
      <c r="H230" s="447"/>
      <c r="I230" s="202"/>
      <c r="J230" s="448"/>
      <c r="K230" s="448"/>
      <c r="L230" s="448"/>
      <c r="M230" s="203"/>
      <c r="N230" s="204"/>
      <c r="O230" s="205">
        <v>1</v>
      </c>
      <c r="P230" s="206">
        <f t="shared" si="4"/>
        <v>0</v>
      </c>
      <c r="Q230" s="207"/>
      <c r="R230" s="208"/>
    </row>
    <row r="231" spans="1:18" ht="15" customHeight="1" x14ac:dyDescent="0.3">
      <c r="A231" s="199">
        <v>223</v>
      </c>
      <c r="B231" s="200"/>
      <c r="C231" s="201"/>
      <c r="D231" s="447"/>
      <c r="E231" s="447"/>
      <c r="F231" s="447"/>
      <c r="G231" s="447"/>
      <c r="H231" s="447"/>
      <c r="I231" s="202"/>
      <c r="J231" s="448"/>
      <c r="K231" s="448"/>
      <c r="L231" s="448"/>
      <c r="M231" s="203"/>
      <c r="N231" s="204"/>
      <c r="O231" s="205">
        <v>1</v>
      </c>
      <c r="P231" s="206">
        <f t="shared" si="4"/>
        <v>0</v>
      </c>
      <c r="Q231" s="207"/>
      <c r="R231" s="208"/>
    </row>
    <row r="232" spans="1:18" x14ac:dyDescent="0.3">
      <c r="A232" s="199">
        <v>224</v>
      </c>
      <c r="B232" s="200"/>
      <c r="C232" s="209"/>
      <c r="D232" s="447"/>
      <c r="E232" s="447"/>
      <c r="F232" s="447"/>
      <c r="G232" s="447"/>
      <c r="H232" s="447"/>
      <c r="I232" s="202"/>
      <c r="J232" s="448"/>
      <c r="K232" s="448"/>
      <c r="L232" s="448"/>
      <c r="M232" s="203"/>
      <c r="N232" s="204"/>
      <c r="O232" s="205">
        <v>1</v>
      </c>
      <c r="P232" s="206">
        <f t="shared" si="4"/>
        <v>0</v>
      </c>
      <c r="Q232" s="207"/>
      <c r="R232" s="208"/>
    </row>
    <row r="233" spans="1:18" ht="15" customHeight="1" x14ac:dyDescent="0.3">
      <c r="A233" s="199">
        <v>225</v>
      </c>
      <c r="B233" s="200"/>
      <c r="C233" s="201"/>
      <c r="D233" s="447"/>
      <c r="E233" s="447"/>
      <c r="F233" s="447"/>
      <c r="G233" s="447"/>
      <c r="H233" s="447"/>
      <c r="I233" s="202"/>
      <c r="J233" s="448"/>
      <c r="K233" s="448"/>
      <c r="L233" s="448"/>
      <c r="M233" s="203"/>
      <c r="N233" s="204"/>
      <c r="O233" s="205">
        <v>1</v>
      </c>
      <c r="P233" s="206">
        <f t="shared" si="4"/>
        <v>0</v>
      </c>
      <c r="Q233" s="207"/>
      <c r="R233" s="208"/>
    </row>
    <row r="234" spans="1:18" ht="15" customHeight="1" x14ac:dyDescent="0.3">
      <c r="A234" s="199">
        <v>226</v>
      </c>
      <c r="B234" s="200"/>
      <c r="C234" s="201"/>
      <c r="D234" s="447"/>
      <c r="E234" s="447"/>
      <c r="F234" s="447"/>
      <c r="G234" s="447"/>
      <c r="H234" s="447"/>
      <c r="I234" s="202"/>
      <c r="J234" s="448"/>
      <c r="K234" s="448"/>
      <c r="L234" s="448"/>
      <c r="M234" s="203"/>
      <c r="N234" s="204"/>
      <c r="O234" s="205">
        <v>1</v>
      </c>
      <c r="P234" s="206">
        <f t="shared" si="4"/>
        <v>0</v>
      </c>
      <c r="Q234" s="207"/>
      <c r="R234" s="208"/>
    </row>
    <row r="235" spans="1:18" ht="15" customHeight="1" x14ac:dyDescent="0.3">
      <c r="A235" s="199">
        <v>227</v>
      </c>
      <c r="B235" s="200"/>
      <c r="C235" s="201"/>
      <c r="D235" s="452"/>
      <c r="E235" s="452"/>
      <c r="F235" s="452"/>
      <c r="G235" s="452"/>
      <c r="H235" s="452"/>
      <c r="I235" s="202"/>
      <c r="J235" s="448"/>
      <c r="K235" s="448"/>
      <c r="L235" s="448"/>
      <c r="M235" s="203"/>
      <c r="N235" s="204"/>
      <c r="O235" s="205">
        <v>1</v>
      </c>
      <c r="P235" s="206">
        <f t="shared" si="4"/>
        <v>0</v>
      </c>
      <c r="Q235" s="207"/>
      <c r="R235" s="208"/>
    </row>
    <row r="236" spans="1:18" x14ac:dyDescent="0.3">
      <c r="A236" s="199">
        <v>228</v>
      </c>
      <c r="B236" s="200"/>
      <c r="C236" s="201"/>
      <c r="D236" s="447"/>
      <c r="E236" s="447"/>
      <c r="F236" s="447"/>
      <c r="G236" s="447"/>
      <c r="H236" s="447"/>
      <c r="I236" s="202"/>
      <c r="J236" s="448"/>
      <c r="K236" s="448"/>
      <c r="L236" s="448"/>
      <c r="M236" s="203"/>
      <c r="N236" s="204"/>
      <c r="O236" s="205">
        <v>1</v>
      </c>
      <c r="P236" s="206">
        <f t="shared" si="4"/>
        <v>0</v>
      </c>
      <c r="Q236" s="207"/>
      <c r="R236" s="208"/>
    </row>
    <row r="237" spans="1:18" ht="15" customHeight="1" x14ac:dyDescent="0.3">
      <c r="A237" s="199">
        <v>229</v>
      </c>
      <c r="B237" s="200"/>
      <c r="C237" s="201"/>
      <c r="D237" s="452"/>
      <c r="E237" s="452"/>
      <c r="F237" s="452"/>
      <c r="G237" s="452"/>
      <c r="H237" s="452"/>
      <c r="I237" s="202"/>
      <c r="J237" s="448"/>
      <c r="K237" s="448"/>
      <c r="L237" s="448"/>
      <c r="M237" s="203"/>
      <c r="N237" s="204"/>
      <c r="O237" s="205">
        <v>1</v>
      </c>
      <c r="P237" s="206">
        <f t="shared" si="4"/>
        <v>0</v>
      </c>
      <c r="Q237" s="207"/>
      <c r="R237" s="208"/>
    </row>
    <row r="238" spans="1:18" x14ac:dyDescent="0.3">
      <c r="A238" s="199">
        <v>230</v>
      </c>
      <c r="B238" s="200"/>
      <c r="C238" s="202"/>
      <c r="D238" s="447"/>
      <c r="E238" s="447"/>
      <c r="F238" s="447"/>
      <c r="G238" s="447"/>
      <c r="H238" s="447"/>
      <c r="I238" s="202"/>
      <c r="J238" s="448"/>
      <c r="K238" s="448"/>
      <c r="L238" s="448"/>
      <c r="M238" s="203"/>
      <c r="N238" s="204"/>
      <c r="O238" s="205">
        <v>1</v>
      </c>
      <c r="P238" s="206">
        <f t="shared" si="4"/>
        <v>0</v>
      </c>
      <c r="Q238" s="207"/>
      <c r="R238" s="208"/>
    </row>
    <row r="239" spans="1:18" x14ac:dyDescent="0.3">
      <c r="A239" s="199">
        <v>231</v>
      </c>
      <c r="B239" s="200"/>
      <c r="C239" s="202"/>
      <c r="D239" s="447"/>
      <c r="E239" s="447"/>
      <c r="F239" s="447"/>
      <c r="G239" s="447"/>
      <c r="H239" s="447"/>
      <c r="I239" s="202"/>
      <c r="J239" s="448"/>
      <c r="K239" s="448"/>
      <c r="L239" s="448"/>
      <c r="M239" s="203"/>
      <c r="N239" s="204"/>
      <c r="O239" s="205">
        <v>1</v>
      </c>
      <c r="P239" s="206">
        <f t="shared" si="4"/>
        <v>0</v>
      </c>
      <c r="Q239" s="207"/>
      <c r="R239" s="208"/>
    </row>
    <row r="240" spans="1:18" x14ac:dyDescent="0.3">
      <c r="A240" s="199">
        <v>232</v>
      </c>
      <c r="B240" s="200"/>
      <c r="C240" s="202"/>
      <c r="D240" s="447"/>
      <c r="E240" s="447"/>
      <c r="F240" s="447"/>
      <c r="G240" s="447"/>
      <c r="H240" s="447"/>
      <c r="I240" s="202"/>
      <c r="J240" s="448"/>
      <c r="K240" s="448"/>
      <c r="L240" s="448"/>
      <c r="M240" s="203"/>
      <c r="N240" s="204"/>
      <c r="O240" s="205">
        <v>1</v>
      </c>
      <c r="P240" s="206">
        <f t="shared" si="4"/>
        <v>0</v>
      </c>
      <c r="Q240" s="207"/>
      <c r="R240" s="208"/>
    </row>
    <row r="241" spans="1:18" ht="15" customHeight="1" x14ac:dyDescent="0.3">
      <c r="A241" s="199">
        <v>233</v>
      </c>
      <c r="B241" s="200"/>
      <c r="C241" s="202"/>
      <c r="D241" s="447"/>
      <c r="E241" s="447"/>
      <c r="F241" s="447"/>
      <c r="G241" s="447"/>
      <c r="H241" s="447"/>
      <c r="I241" s="202"/>
      <c r="J241" s="448"/>
      <c r="K241" s="448"/>
      <c r="L241" s="448"/>
      <c r="M241" s="203"/>
      <c r="N241" s="204"/>
      <c r="O241" s="205">
        <v>1</v>
      </c>
      <c r="P241" s="206">
        <f t="shared" si="4"/>
        <v>0</v>
      </c>
      <c r="Q241" s="207"/>
      <c r="R241" s="208"/>
    </row>
    <row r="242" spans="1:18" ht="15" customHeight="1" x14ac:dyDescent="0.3">
      <c r="A242" s="199">
        <v>234</v>
      </c>
      <c r="B242" s="200"/>
      <c r="C242" s="201"/>
      <c r="D242" s="452"/>
      <c r="E242" s="452"/>
      <c r="F242" s="452"/>
      <c r="G242" s="452"/>
      <c r="H242" s="452"/>
      <c r="I242" s="202"/>
      <c r="J242" s="448"/>
      <c r="K242" s="448"/>
      <c r="L242" s="448"/>
      <c r="M242" s="203"/>
      <c r="N242" s="204"/>
      <c r="O242" s="205">
        <v>1</v>
      </c>
      <c r="P242" s="206">
        <f t="shared" si="4"/>
        <v>0</v>
      </c>
      <c r="Q242" s="207"/>
      <c r="R242" s="208"/>
    </row>
    <row r="243" spans="1:18" ht="15" customHeight="1" x14ac:dyDescent="0.3">
      <c r="A243" s="199">
        <v>235</v>
      </c>
      <c r="B243" s="200"/>
      <c r="C243" s="202"/>
      <c r="D243" s="447"/>
      <c r="E243" s="447"/>
      <c r="F243" s="447"/>
      <c r="G243" s="447"/>
      <c r="H243" s="447"/>
      <c r="I243" s="202"/>
      <c r="J243" s="448"/>
      <c r="K243" s="448"/>
      <c r="L243" s="448"/>
      <c r="M243" s="203"/>
      <c r="N243" s="204"/>
      <c r="O243" s="205">
        <v>1</v>
      </c>
      <c r="P243" s="206">
        <f t="shared" si="4"/>
        <v>0</v>
      </c>
      <c r="Q243" s="207"/>
      <c r="R243" s="208"/>
    </row>
    <row r="244" spans="1:18" ht="15" customHeight="1" x14ac:dyDescent="0.3">
      <c r="A244" s="199">
        <v>236</v>
      </c>
      <c r="B244" s="200"/>
      <c r="C244" s="202"/>
      <c r="D244" s="447"/>
      <c r="E244" s="447"/>
      <c r="F244" s="447"/>
      <c r="G244" s="447"/>
      <c r="H244" s="447"/>
      <c r="I244" s="202"/>
      <c r="J244" s="448"/>
      <c r="K244" s="448"/>
      <c r="L244" s="448"/>
      <c r="M244" s="203"/>
      <c r="N244" s="204"/>
      <c r="O244" s="205">
        <v>1</v>
      </c>
      <c r="P244" s="206">
        <f t="shared" si="4"/>
        <v>0</v>
      </c>
      <c r="Q244" s="207"/>
      <c r="R244" s="208"/>
    </row>
    <row r="245" spans="1:18" ht="15" customHeight="1" x14ac:dyDescent="0.3">
      <c r="A245" s="199">
        <v>237</v>
      </c>
      <c r="B245" s="200"/>
      <c r="C245" s="202"/>
      <c r="D245" s="447"/>
      <c r="E245" s="447"/>
      <c r="F245" s="447"/>
      <c r="G245" s="447"/>
      <c r="H245" s="447"/>
      <c r="I245" s="202"/>
      <c r="J245" s="448"/>
      <c r="K245" s="448"/>
      <c r="L245" s="448"/>
      <c r="M245" s="203"/>
      <c r="N245" s="204"/>
      <c r="O245" s="205">
        <v>1</v>
      </c>
      <c r="P245" s="206">
        <f t="shared" si="4"/>
        <v>0</v>
      </c>
      <c r="Q245" s="207"/>
      <c r="R245" s="208"/>
    </row>
    <row r="246" spans="1:18" ht="15" customHeight="1" x14ac:dyDescent="0.3">
      <c r="A246" s="199">
        <v>238</v>
      </c>
      <c r="B246" s="200"/>
      <c r="C246" s="202"/>
      <c r="D246" s="452"/>
      <c r="E246" s="452"/>
      <c r="F246" s="452"/>
      <c r="G246" s="452"/>
      <c r="H246" s="452"/>
      <c r="I246" s="202"/>
      <c r="J246" s="448"/>
      <c r="K246" s="448"/>
      <c r="L246" s="448"/>
      <c r="M246" s="203"/>
      <c r="N246" s="204"/>
      <c r="O246" s="205">
        <v>1</v>
      </c>
      <c r="P246" s="206">
        <f t="shared" si="4"/>
        <v>0</v>
      </c>
      <c r="Q246" s="207"/>
      <c r="R246" s="208"/>
    </row>
    <row r="247" spans="1:18" ht="15" customHeight="1" x14ac:dyDescent="0.3">
      <c r="A247" s="199">
        <v>239</v>
      </c>
      <c r="B247" s="200"/>
      <c r="C247" s="209"/>
      <c r="D247" s="452"/>
      <c r="E247" s="452"/>
      <c r="F247" s="452"/>
      <c r="G247" s="452"/>
      <c r="H247" s="452"/>
      <c r="I247" s="202"/>
      <c r="J247" s="448"/>
      <c r="K247" s="448"/>
      <c r="L247" s="448"/>
      <c r="M247" s="203"/>
      <c r="N247" s="204"/>
      <c r="O247" s="205">
        <v>1</v>
      </c>
      <c r="P247" s="206">
        <f t="shared" si="4"/>
        <v>0</v>
      </c>
      <c r="Q247" s="207"/>
      <c r="R247" s="208"/>
    </row>
    <row r="248" spans="1:18" ht="15" customHeight="1" x14ac:dyDescent="0.3">
      <c r="A248" s="199">
        <v>240</v>
      </c>
      <c r="B248" s="200"/>
      <c r="C248" s="209"/>
      <c r="D248" s="439"/>
      <c r="E248" s="440"/>
      <c r="F248" s="440"/>
      <c r="G248" s="440"/>
      <c r="H248" s="441"/>
      <c r="I248" s="202"/>
      <c r="J248" s="448"/>
      <c r="K248" s="448"/>
      <c r="L248" s="448"/>
      <c r="M248" s="203"/>
      <c r="N248" s="204"/>
      <c r="O248" s="205">
        <v>1</v>
      </c>
      <c r="P248" s="206">
        <f t="shared" si="4"/>
        <v>0</v>
      </c>
      <c r="Q248" s="207"/>
      <c r="R248" s="208"/>
    </row>
    <row r="249" spans="1:18" ht="15" customHeight="1" x14ac:dyDescent="0.3">
      <c r="A249" s="199">
        <v>241</v>
      </c>
      <c r="B249" s="200"/>
      <c r="C249" s="209"/>
      <c r="D249" s="439"/>
      <c r="E249" s="440"/>
      <c r="F249" s="440"/>
      <c r="G249" s="440"/>
      <c r="H249" s="441"/>
      <c r="I249" s="202"/>
      <c r="J249" s="448"/>
      <c r="K249" s="448"/>
      <c r="L249" s="448"/>
      <c r="M249" s="203"/>
      <c r="N249" s="204"/>
      <c r="O249" s="205">
        <v>1</v>
      </c>
      <c r="P249" s="206">
        <f t="shared" si="4"/>
        <v>0</v>
      </c>
      <c r="Q249" s="207"/>
      <c r="R249" s="208"/>
    </row>
    <row r="250" spans="1:18" ht="15" customHeight="1" x14ac:dyDescent="0.3">
      <c r="A250" s="199">
        <v>242</v>
      </c>
      <c r="B250" s="200"/>
      <c r="C250" s="209"/>
      <c r="D250" s="439"/>
      <c r="E250" s="440"/>
      <c r="F250" s="440"/>
      <c r="G250" s="440"/>
      <c r="H250" s="441"/>
      <c r="I250" s="202"/>
      <c r="J250" s="448"/>
      <c r="K250" s="448"/>
      <c r="L250" s="448"/>
      <c r="M250" s="203"/>
      <c r="N250" s="204"/>
      <c r="O250" s="205">
        <v>1</v>
      </c>
      <c r="P250" s="206">
        <f t="shared" si="4"/>
        <v>0</v>
      </c>
      <c r="Q250" s="207"/>
      <c r="R250" s="208"/>
    </row>
    <row r="251" spans="1:18" ht="15" customHeight="1" x14ac:dyDescent="0.3">
      <c r="A251" s="199">
        <v>243</v>
      </c>
      <c r="B251" s="200"/>
      <c r="C251" s="209"/>
      <c r="D251" s="439"/>
      <c r="E251" s="440"/>
      <c r="F251" s="440"/>
      <c r="G251" s="440"/>
      <c r="H251" s="441"/>
      <c r="I251" s="202"/>
      <c r="J251" s="448"/>
      <c r="K251" s="448"/>
      <c r="L251" s="448"/>
      <c r="M251" s="203"/>
      <c r="N251" s="204"/>
      <c r="O251" s="205">
        <v>1</v>
      </c>
      <c r="P251" s="206">
        <f t="shared" si="4"/>
        <v>0</v>
      </c>
      <c r="Q251" s="207"/>
      <c r="R251" s="208"/>
    </row>
    <row r="252" spans="1:18" ht="15" customHeight="1" x14ac:dyDescent="0.3">
      <c r="A252" s="199">
        <v>244</v>
      </c>
      <c r="B252" s="200"/>
      <c r="C252" s="209"/>
      <c r="D252" s="439"/>
      <c r="E252" s="440"/>
      <c r="F252" s="440"/>
      <c r="G252" s="440"/>
      <c r="H252" s="441"/>
      <c r="I252" s="202"/>
      <c r="J252" s="448"/>
      <c r="K252" s="448"/>
      <c r="L252" s="448"/>
      <c r="M252" s="203"/>
      <c r="N252" s="204"/>
      <c r="O252" s="205">
        <v>1</v>
      </c>
      <c r="P252" s="206">
        <f t="shared" si="4"/>
        <v>0</v>
      </c>
      <c r="Q252" s="207"/>
      <c r="R252" s="208"/>
    </row>
    <row r="253" spans="1:18" ht="15" customHeight="1" x14ac:dyDescent="0.3">
      <c r="A253" s="199">
        <v>245</v>
      </c>
      <c r="B253" s="200"/>
      <c r="C253" s="209"/>
      <c r="D253" s="439"/>
      <c r="E253" s="440"/>
      <c r="F253" s="440"/>
      <c r="G253" s="440"/>
      <c r="H253" s="441"/>
      <c r="I253" s="202"/>
      <c r="J253" s="448"/>
      <c r="K253" s="448"/>
      <c r="L253" s="448"/>
      <c r="M253" s="203"/>
      <c r="N253" s="204"/>
      <c r="O253" s="205">
        <v>1</v>
      </c>
      <c r="P253" s="206">
        <f t="shared" si="4"/>
        <v>0</v>
      </c>
      <c r="Q253" s="207"/>
      <c r="R253" s="208"/>
    </row>
    <row r="254" spans="1:18" ht="15" customHeight="1" x14ac:dyDescent="0.3">
      <c r="A254" s="199">
        <v>246</v>
      </c>
      <c r="B254" s="200"/>
      <c r="C254" s="209"/>
      <c r="D254" s="439"/>
      <c r="E254" s="440"/>
      <c r="F254" s="440"/>
      <c r="G254" s="440"/>
      <c r="H254" s="441"/>
      <c r="I254" s="202"/>
      <c r="J254" s="448"/>
      <c r="K254" s="448"/>
      <c r="L254" s="448"/>
      <c r="M254" s="203"/>
      <c r="N254" s="204"/>
      <c r="O254" s="205">
        <v>1</v>
      </c>
      <c r="P254" s="206">
        <f t="shared" si="4"/>
        <v>0</v>
      </c>
      <c r="Q254" s="207"/>
      <c r="R254" s="208"/>
    </row>
    <row r="255" spans="1:18" ht="15" customHeight="1" x14ac:dyDescent="0.3">
      <c r="A255" s="199">
        <v>247</v>
      </c>
      <c r="B255" s="200"/>
      <c r="C255" s="209"/>
      <c r="D255" s="439"/>
      <c r="E255" s="440"/>
      <c r="F255" s="440"/>
      <c r="G255" s="440"/>
      <c r="H255" s="441"/>
      <c r="I255" s="202"/>
      <c r="J255" s="448"/>
      <c r="K255" s="448"/>
      <c r="L255" s="448"/>
      <c r="M255" s="203"/>
      <c r="N255" s="204"/>
      <c r="O255" s="205">
        <v>1</v>
      </c>
      <c r="P255" s="206">
        <f t="shared" si="4"/>
        <v>0</v>
      </c>
      <c r="Q255" s="207"/>
      <c r="R255" s="208"/>
    </row>
    <row r="256" spans="1:18" ht="15" customHeight="1" x14ac:dyDescent="0.3">
      <c r="A256" s="199">
        <v>248</v>
      </c>
      <c r="B256" s="200"/>
      <c r="C256" s="209"/>
      <c r="D256" s="439"/>
      <c r="E256" s="440"/>
      <c r="F256" s="440"/>
      <c r="G256" s="440"/>
      <c r="H256" s="441"/>
      <c r="I256" s="202"/>
      <c r="J256" s="448"/>
      <c r="K256" s="448"/>
      <c r="L256" s="448"/>
      <c r="M256" s="203"/>
      <c r="N256" s="204"/>
      <c r="O256" s="205">
        <v>1</v>
      </c>
      <c r="P256" s="206">
        <f t="shared" si="4"/>
        <v>0</v>
      </c>
      <c r="Q256" s="207"/>
      <c r="R256" s="208"/>
    </row>
    <row r="257" spans="1:18" ht="15" customHeight="1" x14ac:dyDescent="0.3">
      <c r="A257" s="199">
        <v>249</v>
      </c>
      <c r="B257" s="200"/>
      <c r="C257" s="209"/>
      <c r="D257" s="439"/>
      <c r="E257" s="440"/>
      <c r="F257" s="440"/>
      <c r="G257" s="440"/>
      <c r="H257" s="441"/>
      <c r="I257" s="202"/>
      <c r="J257" s="448"/>
      <c r="K257" s="448"/>
      <c r="L257" s="448"/>
      <c r="M257" s="203"/>
      <c r="N257" s="204"/>
      <c r="O257" s="205">
        <v>1</v>
      </c>
      <c r="P257" s="206">
        <f t="shared" si="4"/>
        <v>0</v>
      </c>
      <c r="Q257" s="207"/>
      <c r="R257" s="208"/>
    </row>
    <row r="258" spans="1:18" ht="15" customHeight="1" x14ac:dyDescent="0.3">
      <c r="A258" s="199">
        <v>250</v>
      </c>
      <c r="B258" s="200"/>
      <c r="C258" s="209"/>
      <c r="D258" s="439"/>
      <c r="E258" s="440"/>
      <c r="F258" s="440"/>
      <c r="G258" s="440"/>
      <c r="H258" s="441"/>
      <c r="I258" s="202"/>
      <c r="J258" s="448"/>
      <c r="K258" s="448"/>
      <c r="L258" s="448"/>
      <c r="M258" s="203"/>
      <c r="N258" s="204"/>
      <c r="O258" s="205">
        <v>1</v>
      </c>
      <c r="P258" s="206">
        <f t="shared" si="4"/>
        <v>0</v>
      </c>
      <c r="Q258" s="207"/>
      <c r="R258" s="208"/>
    </row>
    <row r="259" spans="1:18" ht="15" customHeight="1" x14ac:dyDescent="0.3">
      <c r="A259" s="199">
        <v>251</v>
      </c>
      <c r="B259" s="200"/>
      <c r="C259" s="209"/>
      <c r="D259" s="439"/>
      <c r="E259" s="440"/>
      <c r="F259" s="440"/>
      <c r="G259" s="440"/>
      <c r="H259" s="441"/>
      <c r="I259" s="202"/>
      <c r="J259" s="448"/>
      <c r="K259" s="448"/>
      <c r="L259" s="448"/>
      <c r="M259" s="203"/>
      <c r="N259" s="204"/>
      <c r="O259" s="205">
        <v>1</v>
      </c>
      <c r="P259" s="206">
        <f t="shared" si="4"/>
        <v>0</v>
      </c>
      <c r="Q259" s="207"/>
      <c r="R259" s="208"/>
    </row>
    <row r="260" spans="1:18" ht="15" customHeight="1" x14ac:dyDescent="0.3">
      <c r="A260" s="199">
        <v>252</v>
      </c>
      <c r="B260" s="200"/>
      <c r="C260" s="209"/>
      <c r="D260" s="439"/>
      <c r="E260" s="440"/>
      <c r="F260" s="440"/>
      <c r="G260" s="440"/>
      <c r="H260" s="441"/>
      <c r="I260" s="202"/>
      <c r="J260" s="448"/>
      <c r="K260" s="448"/>
      <c r="L260" s="448"/>
      <c r="M260" s="203"/>
      <c r="N260" s="204"/>
      <c r="O260" s="205">
        <v>1</v>
      </c>
      <c r="P260" s="206">
        <f t="shared" si="4"/>
        <v>0</v>
      </c>
      <c r="Q260" s="207"/>
      <c r="R260" s="208"/>
    </row>
    <row r="261" spans="1:18" ht="15" customHeight="1" x14ac:dyDescent="0.3">
      <c r="A261" s="199">
        <v>253</v>
      </c>
      <c r="B261" s="200"/>
      <c r="C261" s="209"/>
      <c r="D261" s="439"/>
      <c r="E261" s="440"/>
      <c r="F261" s="440"/>
      <c r="G261" s="440"/>
      <c r="H261" s="441"/>
      <c r="I261" s="202"/>
      <c r="J261" s="448"/>
      <c r="K261" s="448"/>
      <c r="L261" s="448"/>
      <c r="M261" s="203"/>
      <c r="N261" s="204"/>
      <c r="O261" s="205">
        <v>1</v>
      </c>
      <c r="P261" s="206">
        <f t="shared" si="4"/>
        <v>0</v>
      </c>
      <c r="Q261" s="207"/>
      <c r="R261" s="208"/>
    </row>
    <row r="262" spans="1:18" ht="15" customHeight="1" x14ac:dyDescent="0.3">
      <c r="A262" s="199">
        <v>254</v>
      </c>
      <c r="B262" s="200"/>
      <c r="C262" s="209"/>
      <c r="D262" s="439"/>
      <c r="E262" s="440"/>
      <c r="F262" s="440"/>
      <c r="G262" s="440"/>
      <c r="H262" s="441"/>
      <c r="I262" s="202"/>
      <c r="J262" s="448"/>
      <c r="K262" s="448"/>
      <c r="L262" s="448"/>
      <c r="M262" s="203"/>
      <c r="N262" s="204"/>
      <c r="O262" s="205">
        <v>1</v>
      </c>
      <c r="P262" s="206">
        <f t="shared" si="4"/>
        <v>0</v>
      </c>
      <c r="Q262" s="207"/>
      <c r="R262" s="208"/>
    </row>
    <row r="263" spans="1:18" ht="15" customHeight="1" x14ac:dyDescent="0.3">
      <c r="A263" s="199">
        <v>255</v>
      </c>
      <c r="B263" s="200"/>
      <c r="C263" s="209"/>
      <c r="D263" s="439"/>
      <c r="E263" s="440"/>
      <c r="F263" s="440"/>
      <c r="G263" s="440"/>
      <c r="H263" s="441"/>
      <c r="I263" s="202"/>
      <c r="J263" s="448"/>
      <c r="K263" s="448"/>
      <c r="L263" s="448"/>
      <c r="M263" s="203"/>
      <c r="N263" s="204"/>
      <c r="O263" s="205">
        <v>1</v>
      </c>
      <c r="P263" s="206">
        <f t="shared" si="4"/>
        <v>0</v>
      </c>
      <c r="Q263" s="207"/>
      <c r="R263" s="208"/>
    </row>
    <row r="264" spans="1:18" ht="15" customHeight="1" x14ac:dyDescent="0.3">
      <c r="A264" s="199">
        <v>256</v>
      </c>
      <c r="B264" s="200"/>
      <c r="C264" s="209"/>
      <c r="D264" s="439"/>
      <c r="E264" s="440"/>
      <c r="F264" s="440"/>
      <c r="G264" s="440"/>
      <c r="H264" s="441"/>
      <c r="I264" s="202"/>
      <c r="J264" s="448"/>
      <c r="K264" s="448"/>
      <c r="L264" s="448"/>
      <c r="M264" s="203"/>
      <c r="N264" s="204"/>
      <c r="O264" s="205">
        <v>1</v>
      </c>
      <c r="P264" s="206">
        <f t="shared" si="4"/>
        <v>0</v>
      </c>
      <c r="Q264" s="207"/>
      <c r="R264" s="208"/>
    </row>
    <row r="265" spans="1:18" ht="15" customHeight="1" x14ac:dyDescent="0.3">
      <c r="A265" s="199">
        <v>257</v>
      </c>
      <c r="B265" s="200"/>
      <c r="C265" s="209"/>
      <c r="D265" s="439"/>
      <c r="E265" s="440"/>
      <c r="F265" s="440"/>
      <c r="G265" s="440"/>
      <c r="H265" s="441"/>
      <c r="I265" s="202"/>
      <c r="J265" s="448"/>
      <c r="K265" s="448"/>
      <c r="L265" s="448"/>
      <c r="M265" s="203"/>
      <c r="N265" s="204"/>
      <c r="O265" s="205">
        <v>1</v>
      </c>
      <c r="P265" s="206">
        <f t="shared" si="4"/>
        <v>0</v>
      </c>
      <c r="Q265" s="207"/>
      <c r="R265" s="208"/>
    </row>
    <row r="266" spans="1:18" ht="15" customHeight="1" x14ac:dyDescent="0.3">
      <c r="A266" s="199">
        <v>258</v>
      </c>
      <c r="B266" s="200"/>
      <c r="C266" s="209"/>
      <c r="D266" s="439"/>
      <c r="E266" s="440"/>
      <c r="F266" s="440"/>
      <c r="G266" s="440"/>
      <c r="H266" s="441"/>
      <c r="I266" s="202"/>
      <c r="J266" s="448"/>
      <c r="K266" s="448"/>
      <c r="L266" s="448"/>
      <c r="M266" s="203"/>
      <c r="N266" s="204"/>
      <c r="O266" s="205">
        <v>1</v>
      </c>
      <c r="P266" s="206">
        <f t="shared" si="4"/>
        <v>0</v>
      </c>
      <c r="Q266" s="207"/>
      <c r="R266" s="208"/>
    </row>
    <row r="267" spans="1:18" ht="15" customHeight="1" x14ac:dyDescent="0.3">
      <c r="A267" s="199">
        <v>259</v>
      </c>
      <c r="B267" s="200"/>
      <c r="C267" s="209"/>
      <c r="D267" s="439"/>
      <c r="E267" s="440"/>
      <c r="F267" s="440"/>
      <c r="G267" s="440"/>
      <c r="H267" s="441"/>
      <c r="I267" s="202"/>
      <c r="J267" s="448"/>
      <c r="K267" s="448"/>
      <c r="L267" s="448"/>
      <c r="M267" s="203"/>
      <c r="N267" s="204"/>
      <c r="O267" s="205">
        <v>1</v>
      </c>
      <c r="P267" s="206">
        <f t="shared" si="4"/>
        <v>0</v>
      </c>
      <c r="Q267" s="207"/>
      <c r="R267" s="208"/>
    </row>
    <row r="268" spans="1:18" ht="15" customHeight="1" x14ac:dyDescent="0.3">
      <c r="A268" s="199">
        <v>260</v>
      </c>
      <c r="B268" s="200"/>
      <c r="C268" s="209"/>
      <c r="D268" s="439"/>
      <c r="E268" s="440"/>
      <c r="F268" s="440"/>
      <c r="G268" s="440"/>
      <c r="H268" s="441"/>
      <c r="I268" s="202"/>
      <c r="J268" s="448"/>
      <c r="K268" s="448"/>
      <c r="L268" s="448"/>
      <c r="M268" s="203"/>
      <c r="N268" s="204"/>
      <c r="O268" s="205">
        <v>1</v>
      </c>
      <c r="P268" s="206">
        <f t="shared" ref="P268:P331" si="5">IF(N268&lt;0,0,SUM(N268*O268))</f>
        <v>0</v>
      </c>
      <c r="Q268" s="207"/>
      <c r="R268" s="208"/>
    </row>
    <row r="269" spans="1:18" ht="15" customHeight="1" x14ac:dyDescent="0.3">
      <c r="A269" s="199">
        <v>261</v>
      </c>
      <c r="B269" s="200"/>
      <c r="C269" s="209"/>
      <c r="D269" s="439"/>
      <c r="E269" s="440"/>
      <c r="F269" s="440"/>
      <c r="G269" s="440"/>
      <c r="H269" s="441"/>
      <c r="I269" s="202"/>
      <c r="J269" s="448"/>
      <c r="K269" s="448"/>
      <c r="L269" s="448"/>
      <c r="M269" s="203"/>
      <c r="N269" s="204"/>
      <c r="O269" s="205">
        <v>1</v>
      </c>
      <c r="P269" s="206">
        <f t="shared" si="5"/>
        <v>0</v>
      </c>
      <c r="Q269" s="207"/>
      <c r="R269" s="208"/>
    </row>
    <row r="270" spans="1:18" ht="15" customHeight="1" x14ac:dyDescent="0.3">
      <c r="A270" s="199">
        <v>262</v>
      </c>
      <c r="B270" s="200"/>
      <c r="C270" s="209"/>
      <c r="D270" s="439"/>
      <c r="E270" s="440"/>
      <c r="F270" s="440"/>
      <c r="G270" s="440"/>
      <c r="H270" s="441"/>
      <c r="I270" s="202"/>
      <c r="J270" s="448"/>
      <c r="K270" s="448"/>
      <c r="L270" s="448"/>
      <c r="M270" s="203"/>
      <c r="N270" s="204"/>
      <c r="O270" s="205">
        <v>1</v>
      </c>
      <c r="P270" s="206">
        <f t="shared" si="5"/>
        <v>0</v>
      </c>
      <c r="Q270" s="207"/>
      <c r="R270" s="208"/>
    </row>
    <row r="271" spans="1:18" ht="15" customHeight="1" x14ac:dyDescent="0.3">
      <c r="A271" s="199">
        <v>263</v>
      </c>
      <c r="B271" s="200"/>
      <c r="C271" s="209"/>
      <c r="D271" s="439"/>
      <c r="E271" s="440"/>
      <c r="F271" s="440"/>
      <c r="G271" s="440"/>
      <c r="H271" s="441"/>
      <c r="I271" s="202"/>
      <c r="J271" s="448"/>
      <c r="K271" s="448"/>
      <c r="L271" s="448"/>
      <c r="M271" s="203"/>
      <c r="N271" s="204"/>
      <c r="O271" s="205">
        <v>1</v>
      </c>
      <c r="P271" s="206">
        <f t="shared" si="5"/>
        <v>0</v>
      </c>
      <c r="Q271" s="207"/>
      <c r="R271" s="208"/>
    </row>
    <row r="272" spans="1:18" ht="15" customHeight="1" x14ac:dyDescent="0.3">
      <c r="A272" s="199">
        <v>264</v>
      </c>
      <c r="B272" s="200"/>
      <c r="C272" s="209"/>
      <c r="D272" s="439"/>
      <c r="E272" s="440"/>
      <c r="F272" s="440"/>
      <c r="G272" s="440"/>
      <c r="H272" s="441"/>
      <c r="I272" s="202"/>
      <c r="J272" s="448"/>
      <c r="K272" s="448"/>
      <c r="L272" s="448"/>
      <c r="M272" s="203"/>
      <c r="N272" s="204"/>
      <c r="O272" s="205">
        <v>1</v>
      </c>
      <c r="P272" s="206">
        <f t="shared" si="5"/>
        <v>0</v>
      </c>
      <c r="Q272" s="207"/>
      <c r="R272" s="208"/>
    </row>
    <row r="273" spans="1:18" ht="15" customHeight="1" x14ac:dyDescent="0.3">
      <c r="A273" s="199">
        <v>265</v>
      </c>
      <c r="B273" s="200"/>
      <c r="C273" s="209"/>
      <c r="D273" s="439"/>
      <c r="E273" s="440"/>
      <c r="F273" s="440"/>
      <c r="G273" s="440"/>
      <c r="H273" s="441"/>
      <c r="I273" s="202"/>
      <c r="J273" s="448"/>
      <c r="K273" s="448"/>
      <c r="L273" s="448"/>
      <c r="M273" s="203"/>
      <c r="N273" s="204"/>
      <c r="O273" s="205">
        <v>1</v>
      </c>
      <c r="P273" s="206">
        <f t="shared" si="5"/>
        <v>0</v>
      </c>
      <c r="Q273" s="207"/>
      <c r="R273" s="208"/>
    </row>
    <row r="274" spans="1:18" ht="15" customHeight="1" x14ac:dyDescent="0.3">
      <c r="A274" s="199">
        <v>266</v>
      </c>
      <c r="B274" s="200"/>
      <c r="C274" s="209"/>
      <c r="D274" s="439"/>
      <c r="E274" s="440"/>
      <c r="F274" s="440"/>
      <c r="G274" s="440"/>
      <c r="H274" s="441"/>
      <c r="I274" s="202"/>
      <c r="J274" s="448"/>
      <c r="K274" s="448"/>
      <c r="L274" s="448"/>
      <c r="M274" s="203"/>
      <c r="N274" s="204"/>
      <c r="O274" s="205">
        <v>1</v>
      </c>
      <c r="P274" s="206">
        <f t="shared" si="5"/>
        <v>0</v>
      </c>
      <c r="Q274" s="207"/>
      <c r="R274" s="208"/>
    </row>
    <row r="275" spans="1:18" ht="15" customHeight="1" x14ac:dyDescent="0.3">
      <c r="A275" s="199">
        <v>267</v>
      </c>
      <c r="B275" s="200"/>
      <c r="C275" s="209"/>
      <c r="D275" s="439"/>
      <c r="E275" s="440"/>
      <c r="F275" s="440"/>
      <c r="G275" s="440"/>
      <c r="H275" s="441"/>
      <c r="I275" s="202"/>
      <c r="J275" s="448"/>
      <c r="K275" s="448"/>
      <c r="L275" s="448"/>
      <c r="M275" s="203"/>
      <c r="N275" s="204"/>
      <c r="O275" s="205">
        <v>1</v>
      </c>
      <c r="P275" s="206">
        <f t="shared" si="5"/>
        <v>0</v>
      </c>
      <c r="Q275" s="207"/>
      <c r="R275" s="208"/>
    </row>
    <row r="276" spans="1:18" ht="15" customHeight="1" x14ac:dyDescent="0.3">
      <c r="A276" s="199">
        <v>268</v>
      </c>
      <c r="B276" s="200"/>
      <c r="C276" s="209"/>
      <c r="D276" s="439"/>
      <c r="E276" s="440"/>
      <c r="F276" s="440"/>
      <c r="G276" s="440"/>
      <c r="H276" s="441"/>
      <c r="I276" s="202"/>
      <c r="J276" s="448"/>
      <c r="K276" s="448"/>
      <c r="L276" s="448"/>
      <c r="M276" s="203"/>
      <c r="N276" s="204"/>
      <c r="O276" s="205">
        <v>1</v>
      </c>
      <c r="P276" s="206">
        <f t="shared" si="5"/>
        <v>0</v>
      </c>
      <c r="Q276" s="207"/>
      <c r="R276" s="208"/>
    </row>
    <row r="277" spans="1:18" ht="15" customHeight="1" x14ac:dyDescent="0.3">
      <c r="A277" s="199">
        <v>269</v>
      </c>
      <c r="B277" s="200"/>
      <c r="C277" s="209"/>
      <c r="D277" s="439"/>
      <c r="E277" s="440"/>
      <c r="F277" s="440"/>
      <c r="G277" s="440"/>
      <c r="H277" s="441"/>
      <c r="I277" s="202"/>
      <c r="J277" s="448"/>
      <c r="K277" s="448"/>
      <c r="L277" s="448"/>
      <c r="M277" s="203"/>
      <c r="N277" s="204"/>
      <c r="O277" s="205">
        <v>1</v>
      </c>
      <c r="P277" s="206">
        <f t="shared" si="5"/>
        <v>0</v>
      </c>
      <c r="Q277" s="207"/>
      <c r="R277" s="208"/>
    </row>
    <row r="278" spans="1:18" ht="15" customHeight="1" x14ac:dyDescent="0.3">
      <c r="A278" s="199">
        <v>270</v>
      </c>
      <c r="B278" s="200"/>
      <c r="C278" s="209"/>
      <c r="D278" s="439"/>
      <c r="E278" s="440"/>
      <c r="F278" s="440"/>
      <c r="G278" s="440"/>
      <c r="H278" s="441"/>
      <c r="I278" s="202"/>
      <c r="J278" s="448"/>
      <c r="K278" s="448"/>
      <c r="L278" s="448"/>
      <c r="M278" s="203"/>
      <c r="N278" s="204"/>
      <c r="O278" s="205">
        <v>1</v>
      </c>
      <c r="P278" s="206">
        <f t="shared" si="5"/>
        <v>0</v>
      </c>
      <c r="Q278" s="207"/>
      <c r="R278" s="208"/>
    </row>
    <row r="279" spans="1:18" ht="15" customHeight="1" x14ac:dyDescent="0.3">
      <c r="A279" s="199">
        <v>271</v>
      </c>
      <c r="B279" s="200"/>
      <c r="C279" s="209"/>
      <c r="D279" s="439"/>
      <c r="E279" s="440"/>
      <c r="F279" s="440"/>
      <c r="G279" s="440"/>
      <c r="H279" s="441"/>
      <c r="I279" s="202"/>
      <c r="J279" s="448"/>
      <c r="K279" s="448"/>
      <c r="L279" s="448"/>
      <c r="M279" s="203"/>
      <c r="N279" s="204"/>
      <c r="O279" s="205">
        <v>1</v>
      </c>
      <c r="P279" s="206">
        <f t="shared" si="5"/>
        <v>0</v>
      </c>
      <c r="Q279" s="207"/>
      <c r="R279" s="208"/>
    </row>
    <row r="280" spans="1:18" ht="15" customHeight="1" x14ac:dyDescent="0.3">
      <c r="A280" s="199">
        <v>272</v>
      </c>
      <c r="B280" s="200"/>
      <c r="C280" s="209"/>
      <c r="D280" s="439"/>
      <c r="E280" s="440"/>
      <c r="F280" s="440"/>
      <c r="G280" s="440"/>
      <c r="H280" s="441"/>
      <c r="I280" s="202"/>
      <c r="J280" s="448"/>
      <c r="K280" s="448"/>
      <c r="L280" s="448"/>
      <c r="M280" s="203"/>
      <c r="N280" s="204"/>
      <c r="O280" s="205">
        <v>1</v>
      </c>
      <c r="P280" s="206">
        <f t="shared" si="5"/>
        <v>0</v>
      </c>
      <c r="Q280" s="207"/>
      <c r="R280" s="208"/>
    </row>
    <row r="281" spans="1:18" ht="15" customHeight="1" x14ac:dyDescent="0.3">
      <c r="A281" s="199">
        <v>273</v>
      </c>
      <c r="B281" s="200"/>
      <c r="C281" s="209"/>
      <c r="D281" s="439"/>
      <c r="E281" s="440"/>
      <c r="F281" s="440"/>
      <c r="G281" s="440"/>
      <c r="H281" s="441"/>
      <c r="I281" s="202"/>
      <c r="J281" s="448"/>
      <c r="K281" s="448"/>
      <c r="L281" s="448"/>
      <c r="M281" s="203"/>
      <c r="N281" s="204"/>
      <c r="O281" s="205">
        <v>1</v>
      </c>
      <c r="P281" s="206">
        <f t="shared" si="5"/>
        <v>0</v>
      </c>
      <c r="Q281" s="207"/>
      <c r="R281" s="208"/>
    </row>
    <row r="282" spans="1:18" ht="15" customHeight="1" x14ac:dyDescent="0.3">
      <c r="A282" s="199">
        <v>274</v>
      </c>
      <c r="B282" s="200"/>
      <c r="C282" s="209"/>
      <c r="D282" s="439"/>
      <c r="E282" s="440"/>
      <c r="F282" s="440"/>
      <c r="G282" s="440"/>
      <c r="H282" s="441"/>
      <c r="I282" s="202"/>
      <c r="J282" s="448"/>
      <c r="K282" s="448"/>
      <c r="L282" s="448"/>
      <c r="M282" s="203"/>
      <c r="N282" s="204"/>
      <c r="O282" s="205">
        <v>1</v>
      </c>
      <c r="P282" s="206">
        <f t="shared" si="5"/>
        <v>0</v>
      </c>
      <c r="Q282" s="207"/>
      <c r="R282" s="208"/>
    </row>
    <row r="283" spans="1:18" ht="15" customHeight="1" x14ac:dyDescent="0.3">
      <c r="A283" s="199">
        <v>275</v>
      </c>
      <c r="B283" s="200"/>
      <c r="C283" s="209"/>
      <c r="D283" s="439"/>
      <c r="E283" s="440"/>
      <c r="F283" s="440"/>
      <c r="G283" s="440"/>
      <c r="H283" s="441"/>
      <c r="I283" s="202"/>
      <c r="J283" s="448"/>
      <c r="K283" s="448"/>
      <c r="L283" s="448"/>
      <c r="M283" s="203"/>
      <c r="N283" s="204"/>
      <c r="O283" s="205">
        <v>1</v>
      </c>
      <c r="P283" s="206">
        <f t="shared" si="5"/>
        <v>0</v>
      </c>
      <c r="Q283" s="207"/>
      <c r="R283" s="208"/>
    </row>
    <row r="284" spans="1:18" ht="15" customHeight="1" x14ac:dyDescent="0.3">
      <c r="A284" s="199">
        <v>276</v>
      </c>
      <c r="B284" s="200"/>
      <c r="C284" s="209"/>
      <c r="D284" s="439"/>
      <c r="E284" s="440"/>
      <c r="F284" s="440"/>
      <c r="G284" s="440"/>
      <c r="H284" s="441"/>
      <c r="I284" s="202"/>
      <c r="J284" s="448"/>
      <c r="K284" s="448"/>
      <c r="L284" s="448"/>
      <c r="M284" s="203"/>
      <c r="N284" s="204"/>
      <c r="O284" s="205">
        <v>1</v>
      </c>
      <c r="P284" s="206">
        <f t="shared" si="5"/>
        <v>0</v>
      </c>
      <c r="Q284" s="207"/>
      <c r="R284" s="208"/>
    </row>
    <row r="285" spans="1:18" ht="15" customHeight="1" x14ac:dyDescent="0.3">
      <c r="A285" s="199">
        <v>277</v>
      </c>
      <c r="B285" s="200"/>
      <c r="C285" s="209"/>
      <c r="D285" s="439"/>
      <c r="E285" s="440"/>
      <c r="F285" s="440"/>
      <c r="G285" s="440"/>
      <c r="H285" s="441"/>
      <c r="I285" s="202"/>
      <c r="J285" s="448"/>
      <c r="K285" s="448"/>
      <c r="L285" s="448"/>
      <c r="M285" s="203"/>
      <c r="N285" s="204"/>
      <c r="O285" s="205">
        <v>1</v>
      </c>
      <c r="P285" s="206">
        <f t="shared" si="5"/>
        <v>0</v>
      </c>
      <c r="Q285" s="207"/>
      <c r="R285" s="208"/>
    </row>
    <row r="286" spans="1:18" ht="15" customHeight="1" x14ac:dyDescent="0.3">
      <c r="A286" s="199">
        <v>278</v>
      </c>
      <c r="B286" s="200"/>
      <c r="C286" s="209"/>
      <c r="D286" s="439"/>
      <c r="E286" s="440"/>
      <c r="F286" s="440"/>
      <c r="G286" s="440"/>
      <c r="H286" s="441"/>
      <c r="I286" s="202"/>
      <c r="J286" s="448"/>
      <c r="K286" s="448"/>
      <c r="L286" s="448"/>
      <c r="M286" s="203"/>
      <c r="N286" s="204"/>
      <c r="O286" s="205">
        <v>1</v>
      </c>
      <c r="P286" s="206">
        <f t="shared" si="5"/>
        <v>0</v>
      </c>
      <c r="Q286" s="207"/>
      <c r="R286" s="208"/>
    </row>
    <row r="287" spans="1:18" ht="15" customHeight="1" x14ac:dyDescent="0.3">
      <c r="A287" s="199">
        <v>279</v>
      </c>
      <c r="B287" s="200"/>
      <c r="C287" s="209"/>
      <c r="D287" s="439"/>
      <c r="E287" s="440"/>
      <c r="F287" s="440"/>
      <c r="G287" s="440"/>
      <c r="H287" s="441"/>
      <c r="I287" s="202"/>
      <c r="J287" s="448"/>
      <c r="K287" s="448"/>
      <c r="L287" s="448"/>
      <c r="M287" s="203"/>
      <c r="N287" s="204"/>
      <c r="O287" s="205">
        <v>1</v>
      </c>
      <c r="P287" s="206">
        <f t="shared" si="5"/>
        <v>0</v>
      </c>
      <c r="Q287" s="207"/>
      <c r="R287" s="208"/>
    </row>
    <row r="288" spans="1:18" ht="15" customHeight="1" x14ac:dyDescent="0.3">
      <c r="A288" s="199">
        <v>280</v>
      </c>
      <c r="B288" s="200"/>
      <c r="C288" s="209"/>
      <c r="D288" s="439"/>
      <c r="E288" s="440"/>
      <c r="F288" s="440"/>
      <c r="G288" s="440"/>
      <c r="H288" s="441"/>
      <c r="I288" s="202"/>
      <c r="J288" s="448"/>
      <c r="K288" s="448"/>
      <c r="L288" s="448"/>
      <c r="M288" s="203"/>
      <c r="N288" s="204"/>
      <c r="O288" s="205">
        <v>1</v>
      </c>
      <c r="P288" s="206">
        <f t="shared" si="5"/>
        <v>0</v>
      </c>
      <c r="Q288" s="207"/>
      <c r="R288" s="208"/>
    </row>
    <row r="289" spans="1:18" ht="15" customHeight="1" x14ac:dyDescent="0.3">
      <c r="A289" s="199">
        <v>281</v>
      </c>
      <c r="B289" s="200"/>
      <c r="C289" s="209"/>
      <c r="D289" s="439"/>
      <c r="E289" s="440"/>
      <c r="F289" s="440"/>
      <c r="G289" s="440"/>
      <c r="H289" s="441"/>
      <c r="I289" s="202"/>
      <c r="J289" s="448"/>
      <c r="K289" s="448"/>
      <c r="L289" s="448"/>
      <c r="M289" s="203"/>
      <c r="N289" s="204"/>
      <c r="O289" s="205">
        <v>1</v>
      </c>
      <c r="P289" s="206">
        <f t="shared" si="5"/>
        <v>0</v>
      </c>
      <c r="Q289" s="207"/>
      <c r="R289" s="208"/>
    </row>
    <row r="290" spans="1:18" ht="15" customHeight="1" x14ac:dyDescent="0.3">
      <c r="A290" s="199">
        <v>282</v>
      </c>
      <c r="B290" s="200"/>
      <c r="C290" s="209"/>
      <c r="D290" s="439"/>
      <c r="E290" s="440"/>
      <c r="F290" s="440"/>
      <c r="G290" s="440"/>
      <c r="H290" s="441"/>
      <c r="I290" s="202"/>
      <c r="J290" s="448"/>
      <c r="K290" s="448"/>
      <c r="L290" s="448"/>
      <c r="M290" s="203"/>
      <c r="N290" s="204"/>
      <c r="O290" s="205">
        <v>1</v>
      </c>
      <c r="P290" s="206">
        <f t="shared" si="5"/>
        <v>0</v>
      </c>
      <c r="Q290" s="207"/>
      <c r="R290" s="208"/>
    </row>
    <row r="291" spans="1:18" ht="15" customHeight="1" x14ac:dyDescent="0.3">
      <c r="A291" s="199">
        <v>283</v>
      </c>
      <c r="B291" s="200"/>
      <c r="C291" s="209"/>
      <c r="D291" s="439"/>
      <c r="E291" s="440"/>
      <c r="F291" s="440"/>
      <c r="G291" s="440"/>
      <c r="H291" s="441"/>
      <c r="I291" s="202"/>
      <c r="J291" s="448"/>
      <c r="K291" s="448"/>
      <c r="L291" s="448"/>
      <c r="M291" s="203"/>
      <c r="N291" s="204"/>
      <c r="O291" s="205">
        <v>1</v>
      </c>
      <c r="P291" s="206">
        <f t="shared" si="5"/>
        <v>0</v>
      </c>
      <c r="Q291" s="207"/>
      <c r="R291" s="208"/>
    </row>
    <row r="292" spans="1:18" ht="15" customHeight="1" x14ac:dyDescent="0.3">
      <c r="A292" s="199">
        <v>284</v>
      </c>
      <c r="B292" s="200"/>
      <c r="C292" s="209"/>
      <c r="D292" s="439"/>
      <c r="E292" s="440"/>
      <c r="F292" s="440"/>
      <c r="G292" s="440"/>
      <c r="H292" s="441"/>
      <c r="I292" s="202"/>
      <c r="J292" s="448"/>
      <c r="K292" s="448"/>
      <c r="L292" s="448"/>
      <c r="M292" s="203"/>
      <c r="N292" s="204"/>
      <c r="O292" s="205">
        <v>1</v>
      </c>
      <c r="P292" s="206">
        <f t="shared" si="5"/>
        <v>0</v>
      </c>
      <c r="Q292" s="207"/>
      <c r="R292" s="208"/>
    </row>
    <row r="293" spans="1:18" ht="15" customHeight="1" x14ac:dyDescent="0.3">
      <c r="A293" s="199">
        <v>285</v>
      </c>
      <c r="B293" s="200"/>
      <c r="C293" s="209"/>
      <c r="D293" s="439"/>
      <c r="E293" s="440"/>
      <c r="F293" s="440"/>
      <c r="G293" s="440"/>
      <c r="H293" s="441"/>
      <c r="I293" s="202"/>
      <c r="J293" s="448"/>
      <c r="K293" s="448"/>
      <c r="L293" s="448"/>
      <c r="M293" s="203"/>
      <c r="N293" s="204"/>
      <c r="O293" s="205">
        <v>1</v>
      </c>
      <c r="P293" s="206">
        <f t="shared" si="5"/>
        <v>0</v>
      </c>
      <c r="Q293" s="207"/>
      <c r="R293" s="208"/>
    </row>
    <row r="294" spans="1:18" ht="15" customHeight="1" x14ac:dyDescent="0.3">
      <c r="A294" s="199">
        <v>286</v>
      </c>
      <c r="B294" s="200"/>
      <c r="C294" s="209"/>
      <c r="D294" s="439"/>
      <c r="E294" s="440"/>
      <c r="F294" s="440"/>
      <c r="G294" s="440"/>
      <c r="H294" s="441"/>
      <c r="I294" s="202"/>
      <c r="J294" s="448"/>
      <c r="K294" s="448"/>
      <c r="L294" s="448"/>
      <c r="M294" s="203"/>
      <c r="N294" s="204"/>
      <c r="O294" s="205">
        <v>1</v>
      </c>
      <c r="P294" s="206">
        <f t="shared" si="5"/>
        <v>0</v>
      </c>
      <c r="Q294" s="207"/>
      <c r="R294" s="208"/>
    </row>
    <row r="295" spans="1:18" ht="15" customHeight="1" x14ac:dyDescent="0.3">
      <c r="A295" s="199">
        <v>287</v>
      </c>
      <c r="B295" s="200"/>
      <c r="C295" s="209"/>
      <c r="D295" s="439"/>
      <c r="E295" s="440"/>
      <c r="F295" s="440"/>
      <c r="G295" s="440"/>
      <c r="H295" s="441"/>
      <c r="I295" s="202"/>
      <c r="J295" s="448"/>
      <c r="K295" s="448"/>
      <c r="L295" s="448"/>
      <c r="M295" s="203"/>
      <c r="N295" s="204"/>
      <c r="O295" s="205">
        <v>1</v>
      </c>
      <c r="P295" s="206">
        <f t="shared" si="5"/>
        <v>0</v>
      </c>
      <c r="Q295" s="207"/>
      <c r="R295" s="208"/>
    </row>
    <row r="296" spans="1:18" ht="15" customHeight="1" x14ac:dyDescent="0.3">
      <c r="A296" s="199">
        <v>288</v>
      </c>
      <c r="B296" s="200"/>
      <c r="C296" s="209"/>
      <c r="D296" s="439"/>
      <c r="E296" s="440"/>
      <c r="F296" s="440"/>
      <c r="G296" s="440"/>
      <c r="H296" s="441"/>
      <c r="I296" s="202"/>
      <c r="J296" s="448"/>
      <c r="K296" s="448"/>
      <c r="L296" s="448"/>
      <c r="M296" s="203"/>
      <c r="N296" s="204"/>
      <c r="O296" s="205">
        <v>1</v>
      </c>
      <c r="P296" s="206">
        <f t="shared" si="5"/>
        <v>0</v>
      </c>
      <c r="Q296" s="207"/>
      <c r="R296" s="208"/>
    </row>
    <row r="297" spans="1:18" ht="15" customHeight="1" x14ac:dyDescent="0.3">
      <c r="A297" s="199">
        <v>289</v>
      </c>
      <c r="B297" s="200"/>
      <c r="C297" s="209"/>
      <c r="D297" s="439"/>
      <c r="E297" s="440"/>
      <c r="F297" s="440"/>
      <c r="G297" s="440"/>
      <c r="H297" s="441"/>
      <c r="I297" s="202"/>
      <c r="J297" s="448"/>
      <c r="K297" s="448"/>
      <c r="L297" s="448"/>
      <c r="M297" s="203"/>
      <c r="N297" s="204"/>
      <c r="O297" s="205">
        <v>1</v>
      </c>
      <c r="P297" s="206">
        <f t="shared" si="5"/>
        <v>0</v>
      </c>
      <c r="Q297" s="207"/>
      <c r="R297" s="208"/>
    </row>
    <row r="298" spans="1:18" ht="15" customHeight="1" x14ac:dyDescent="0.3">
      <c r="A298" s="199">
        <v>290</v>
      </c>
      <c r="B298" s="200"/>
      <c r="C298" s="209"/>
      <c r="D298" s="439"/>
      <c r="E298" s="440"/>
      <c r="F298" s="440"/>
      <c r="G298" s="440"/>
      <c r="H298" s="441"/>
      <c r="I298" s="202"/>
      <c r="J298" s="448"/>
      <c r="K298" s="448"/>
      <c r="L298" s="448"/>
      <c r="M298" s="203"/>
      <c r="N298" s="204"/>
      <c r="O298" s="205">
        <v>1</v>
      </c>
      <c r="P298" s="206">
        <f t="shared" si="5"/>
        <v>0</v>
      </c>
      <c r="Q298" s="207"/>
      <c r="R298" s="208"/>
    </row>
    <row r="299" spans="1:18" ht="15" customHeight="1" x14ac:dyDescent="0.3">
      <c r="A299" s="199">
        <v>291</v>
      </c>
      <c r="B299" s="200"/>
      <c r="C299" s="209"/>
      <c r="D299" s="439"/>
      <c r="E299" s="440"/>
      <c r="F299" s="440"/>
      <c r="G299" s="440"/>
      <c r="H299" s="441"/>
      <c r="I299" s="202"/>
      <c r="J299" s="448"/>
      <c r="K299" s="448"/>
      <c r="L299" s="448"/>
      <c r="M299" s="203"/>
      <c r="N299" s="204"/>
      <c r="O299" s="205">
        <v>1</v>
      </c>
      <c r="P299" s="206">
        <f t="shared" si="5"/>
        <v>0</v>
      </c>
      <c r="Q299" s="207"/>
      <c r="R299" s="208"/>
    </row>
    <row r="300" spans="1:18" ht="15" customHeight="1" x14ac:dyDescent="0.3">
      <c r="A300" s="199">
        <v>292</v>
      </c>
      <c r="B300" s="200"/>
      <c r="C300" s="209"/>
      <c r="D300" s="439"/>
      <c r="E300" s="440"/>
      <c r="F300" s="440"/>
      <c r="G300" s="440"/>
      <c r="H300" s="441"/>
      <c r="I300" s="202"/>
      <c r="J300" s="448"/>
      <c r="K300" s="448"/>
      <c r="L300" s="448"/>
      <c r="M300" s="203"/>
      <c r="N300" s="204"/>
      <c r="O300" s="205">
        <v>1</v>
      </c>
      <c r="P300" s="206">
        <f t="shared" si="5"/>
        <v>0</v>
      </c>
      <c r="Q300" s="207"/>
      <c r="R300" s="208"/>
    </row>
    <row r="301" spans="1:18" ht="15" customHeight="1" x14ac:dyDescent="0.3">
      <c r="A301" s="199">
        <v>293</v>
      </c>
      <c r="B301" s="200"/>
      <c r="C301" s="209"/>
      <c r="D301" s="439"/>
      <c r="E301" s="440"/>
      <c r="F301" s="440"/>
      <c r="G301" s="440"/>
      <c r="H301" s="441"/>
      <c r="I301" s="202"/>
      <c r="J301" s="448"/>
      <c r="K301" s="448"/>
      <c r="L301" s="448"/>
      <c r="M301" s="203"/>
      <c r="N301" s="204"/>
      <c r="O301" s="205">
        <v>1</v>
      </c>
      <c r="P301" s="206">
        <f t="shared" si="5"/>
        <v>0</v>
      </c>
      <c r="Q301" s="207"/>
      <c r="R301" s="208"/>
    </row>
    <row r="302" spans="1:18" ht="15" customHeight="1" x14ac:dyDescent="0.3">
      <c r="A302" s="199">
        <v>294</v>
      </c>
      <c r="B302" s="200"/>
      <c r="C302" s="209"/>
      <c r="D302" s="439"/>
      <c r="E302" s="440"/>
      <c r="F302" s="440"/>
      <c r="G302" s="440"/>
      <c r="H302" s="441"/>
      <c r="I302" s="202"/>
      <c r="J302" s="448"/>
      <c r="K302" s="448"/>
      <c r="L302" s="448"/>
      <c r="M302" s="203"/>
      <c r="N302" s="204"/>
      <c r="O302" s="205">
        <v>1</v>
      </c>
      <c r="P302" s="206">
        <f t="shared" si="5"/>
        <v>0</v>
      </c>
      <c r="Q302" s="207"/>
      <c r="R302" s="208"/>
    </row>
    <row r="303" spans="1:18" ht="15" customHeight="1" x14ac:dyDescent="0.3">
      <c r="A303" s="199">
        <v>295</v>
      </c>
      <c r="B303" s="200"/>
      <c r="C303" s="209"/>
      <c r="D303" s="439"/>
      <c r="E303" s="440"/>
      <c r="F303" s="440"/>
      <c r="G303" s="440"/>
      <c r="H303" s="441"/>
      <c r="I303" s="202"/>
      <c r="J303" s="448"/>
      <c r="K303" s="448"/>
      <c r="L303" s="448"/>
      <c r="M303" s="203"/>
      <c r="N303" s="204"/>
      <c r="O303" s="205">
        <v>1</v>
      </c>
      <c r="P303" s="206">
        <f t="shared" si="5"/>
        <v>0</v>
      </c>
      <c r="Q303" s="207"/>
      <c r="R303" s="208"/>
    </row>
    <row r="304" spans="1:18" ht="15" customHeight="1" x14ac:dyDescent="0.3">
      <c r="A304" s="199">
        <v>296</v>
      </c>
      <c r="B304" s="200"/>
      <c r="C304" s="209"/>
      <c r="D304" s="439"/>
      <c r="E304" s="440"/>
      <c r="F304" s="440"/>
      <c r="G304" s="440"/>
      <c r="H304" s="441"/>
      <c r="I304" s="202"/>
      <c r="J304" s="448"/>
      <c r="K304" s="448"/>
      <c r="L304" s="448"/>
      <c r="M304" s="203"/>
      <c r="N304" s="204"/>
      <c r="O304" s="205">
        <v>1</v>
      </c>
      <c r="P304" s="206">
        <f t="shared" si="5"/>
        <v>0</v>
      </c>
      <c r="Q304" s="207"/>
      <c r="R304" s="208"/>
    </row>
    <row r="305" spans="1:18" ht="15" customHeight="1" x14ac:dyDescent="0.3">
      <c r="A305" s="199">
        <v>297</v>
      </c>
      <c r="B305" s="200"/>
      <c r="C305" s="209"/>
      <c r="D305" s="439"/>
      <c r="E305" s="440"/>
      <c r="F305" s="440"/>
      <c r="G305" s="440"/>
      <c r="H305" s="441"/>
      <c r="I305" s="202"/>
      <c r="J305" s="448"/>
      <c r="K305" s="448"/>
      <c r="L305" s="448"/>
      <c r="M305" s="203"/>
      <c r="N305" s="204"/>
      <c r="O305" s="205">
        <v>1</v>
      </c>
      <c r="P305" s="206">
        <f t="shared" si="5"/>
        <v>0</v>
      </c>
      <c r="Q305" s="207"/>
      <c r="R305" s="208"/>
    </row>
    <row r="306" spans="1:18" ht="15" customHeight="1" x14ac:dyDescent="0.3">
      <c r="A306" s="199">
        <v>298</v>
      </c>
      <c r="B306" s="200"/>
      <c r="C306" s="209"/>
      <c r="D306" s="439"/>
      <c r="E306" s="440"/>
      <c r="F306" s="440"/>
      <c r="G306" s="440"/>
      <c r="H306" s="441"/>
      <c r="I306" s="202"/>
      <c r="J306" s="448"/>
      <c r="K306" s="448"/>
      <c r="L306" s="448"/>
      <c r="M306" s="203"/>
      <c r="N306" s="204"/>
      <c r="O306" s="205">
        <v>1</v>
      </c>
      <c r="P306" s="206">
        <f t="shared" si="5"/>
        <v>0</v>
      </c>
      <c r="Q306" s="207"/>
      <c r="R306" s="208"/>
    </row>
    <row r="307" spans="1:18" ht="15" customHeight="1" x14ac:dyDescent="0.3">
      <c r="A307" s="199">
        <v>299</v>
      </c>
      <c r="B307" s="200"/>
      <c r="C307" s="209"/>
      <c r="D307" s="439"/>
      <c r="E307" s="440"/>
      <c r="F307" s="440"/>
      <c r="G307" s="440"/>
      <c r="H307" s="441"/>
      <c r="I307" s="202"/>
      <c r="J307" s="448"/>
      <c r="K307" s="448"/>
      <c r="L307" s="448"/>
      <c r="M307" s="203"/>
      <c r="N307" s="204"/>
      <c r="O307" s="205">
        <v>1</v>
      </c>
      <c r="P307" s="206">
        <f t="shared" si="5"/>
        <v>0</v>
      </c>
      <c r="Q307" s="207"/>
      <c r="R307" s="208"/>
    </row>
    <row r="308" spans="1:18" ht="15" customHeight="1" x14ac:dyDescent="0.3">
      <c r="A308" s="199">
        <v>300</v>
      </c>
      <c r="B308" s="200"/>
      <c r="C308" s="209"/>
      <c r="D308" s="439"/>
      <c r="E308" s="440"/>
      <c r="F308" s="440"/>
      <c r="G308" s="440"/>
      <c r="H308" s="441"/>
      <c r="I308" s="202"/>
      <c r="J308" s="448"/>
      <c r="K308" s="448"/>
      <c r="L308" s="448"/>
      <c r="M308" s="203"/>
      <c r="N308" s="204"/>
      <c r="O308" s="205">
        <v>1</v>
      </c>
      <c r="P308" s="206">
        <f t="shared" si="5"/>
        <v>0</v>
      </c>
      <c r="Q308" s="207"/>
      <c r="R308" s="208"/>
    </row>
    <row r="309" spans="1:18" ht="15" customHeight="1" x14ac:dyDescent="0.3">
      <c r="A309" s="199">
        <v>301</v>
      </c>
      <c r="B309" s="200"/>
      <c r="C309" s="209"/>
      <c r="D309" s="439"/>
      <c r="E309" s="440"/>
      <c r="F309" s="440"/>
      <c r="G309" s="440"/>
      <c r="H309" s="441"/>
      <c r="I309" s="202"/>
      <c r="J309" s="448"/>
      <c r="K309" s="448"/>
      <c r="L309" s="448"/>
      <c r="M309" s="203"/>
      <c r="N309" s="204"/>
      <c r="O309" s="205">
        <v>1</v>
      </c>
      <c r="P309" s="206">
        <f t="shared" si="5"/>
        <v>0</v>
      </c>
      <c r="Q309" s="207"/>
      <c r="R309" s="208"/>
    </row>
    <row r="310" spans="1:18" ht="15" customHeight="1" x14ac:dyDescent="0.3">
      <c r="A310" s="199">
        <v>302</v>
      </c>
      <c r="B310" s="200"/>
      <c r="C310" s="209"/>
      <c r="D310" s="439"/>
      <c r="E310" s="440"/>
      <c r="F310" s="440"/>
      <c r="G310" s="440"/>
      <c r="H310" s="441"/>
      <c r="I310" s="202"/>
      <c r="J310" s="448"/>
      <c r="K310" s="448"/>
      <c r="L310" s="448"/>
      <c r="M310" s="203"/>
      <c r="N310" s="204"/>
      <c r="O310" s="205">
        <v>1</v>
      </c>
      <c r="P310" s="206">
        <f t="shared" si="5"/>
        <v>0</v>
      </c>
      <c r="Q310" s="207"/>
      <c r="R310" s="208"/>
    </row>
    <row r="311" spans="1:18" ht="15" customHeight="1" x14ac:dyDescent="0.3">
      <c r="A311" s="199">
        <v>303</v>
      </c>
      <c r="B311" s="200"/>
      <c r="C311" s="209"/>
      <c r="D311" s="439"/>
      <c r="E311" s="440"/>
      <c r="F311" s="440"/>
      <c r="G311" s="440"/>
      <c r="H311" s="441"/>
      <c r="I311" s="202"/>
      <c r="J311" s="448"/>
      <c r="K311" s="448"/>
      <c r="L311" s="448"/>
      <c r="M311" s="203"/>
      <c r="N311" s="204"/>
      <c r="O311" s="205">
        <v>1</v>
      </c>
      <c r="P311" s="206">
        <f t="shared" si="5"/>
        <v>0</v>
      </c>
      <c r="Q311" s="207"/>
      <c r="R311" s="208"/>
    </row>
    <row r="312" spans="1:18" ht="15" customHeight="1" x14ac:dyDescent="0.3">
      <c r="A312" s="199">
        <v>304</v>
      </c>
      <c r="B312" s="200"/>
      <c r="C312" s="209"/>
      <c r="D312" s="439"/>
      <c r="E312" s="440"/>
      <c r="F312" s="440"/>
      <c r="G312" s="440"/>
      <c r="H312" s="441"/>
      <c r="I312" s="202"/>
      <c r="J312" s="448"/>
      <c r="K312" s="448"/>
      <c r="L312" s="448"/>
      <c r="M312" s="203"/>
      <c r="N312" s="204"/>
      <c r="O312" s="205">
        <v>1</v>
      </c>
      <c r="P312" s="206">
        <f t="shared" si="5"/>
        <v>0</v>
      </c>
      <c r="Q312" s="207"/>
      <c r="R312" s="208"/>
    </row>
    <row r="313" spans="1:18" ht="15" customHeight="1" x14ac:dyDescent="0.3">
      <c r="A313" s="199">
        <v>305</v>
      </c>
      <c r="B313" s="200"/>
      <c r="C313" s="209"/>
      <c r="D313" s="439"/>
      <c r="E313" s="440"/>
      <c r="F313" s="440"/>
      <c r="G313" s="440"/>
      <c r="H313" s="441"/>
      <c r="I313" s="202"/>
      <c r="J313" s="448"/>
      <c r="K313" s="448"/>
      <c r="L313" s="448"/>
      <c r="M313" s="203"/>
      <c r="N313" s="204"/>
      <c r="O313" s="205">
        <v>1</v>
      </c>
      <c r="P313" s="206">
        <f t="shared" si="5"/>
        <v>0</v>
      </c>
      <c r="Q313" s="207"/>
      <c r="R313" s="208"/>
    </row>
    <row r="314" spans="1:18" ht="15" customHeight="1" x14ac:dyDescent="0.3">
      <c r="A314" s="199">
        <v>306</v>
      </c>
      <c r="B314" s="200"/>
      <c r="C314" s="209"/>
      <c r="D314" s="439"/>
      <c r="E314" s="440"/>
      <c r="F314" s="440"/>
      <c r="G314" s="440"/>
      <c r="H314" s="441"/>
      <c r="I314" s="202"/>
      <c r="J314" s="448"/>
      <c r="K314" s="448"/>
      <c r="L314" s="448"/>
      <c r="M314" s="203"/>
      <c r="N314" s="204"/>
      <c r="O314" s="205">
        <v>1</v>
      </c>
      <c r="P314" s="206">
        <f t="shared" si="5"/>
        <v>0</v>
      </c>
      <c r="Q314" s="207"/>
      <c r="R314" s="208"/>
    </row>
    <row r="315" spans="1:18" ht="15" customHeight="1" x14ac:dyDescent="0.3">
      <c r="A315" s="199">
        <v>307</v>
      </c>
      <c r="B315" s="200"/>
      <c r="C315" s="209"/>
      <c r="D315" s="439"/>
      <c r="E315" s="440"/>
      <c r="F315" s="440"/>
      <c r="G315" s="440"/>
      <c r="H315" s="441"/>
      <c r="I315" s="202"/>
      <c r="J315" s="448"/>
      <c r="K315" s="448"/>
      <c r="L315" s="448"/>
      <c r="M315" s="203"/>
      <c r="N315" s="204"/>
      <c r="O315" s="205">
        <v>1</v>
      </c>
      <c r="P315" s="206">
        <f t="shared" si="5"/>
        <v>0</v>
      </c>
      <c r="Q315" s="207"/>
      <c r="R315" s="208"/>
    </row>
    <row r="316" spans="1:18" ht="15" customHeight="1" x14ac:dyDescent="0.3">
      <c r="A316" s="199">
        <v>308</v>
      </c>
      <c r="B316" s="200"/>
      <c r="C316" s="209"/>
      <c r="D316" s="439"/>
      <c r="E316" s="440"/>
      <c r="F316" s="440"/>
      <c r="G316" s="440"/>
      <c r="H316" s="441"/>
      <c r="I316" s="202"/>
      <c r="J316" s="448"/>
      <c r="K316" s="448"/>
      <c r="L316" s="448"/>
      <c r="M316" s="203"/>
      <c r="N316" s="204"/>
      <c r="O316" s="205">
        <v>1</v>
      </c>
      <c r="P316" s="206">
        <f t="shared" si="5"/>
        <v>0</v>
      </c>
      <c r="Q316" s="207"/>
      <c r="R316" s="208"/>
    </row>
    <row r="317" spans="1:18" ht="15" customHeight="1" x14ac:dyDescent="0.3">
      <c r="A317" s="199">
        <v>309</v>
      </c>
      <c r="B317" s="200"/>
      <c r="C317" s="209"/>
      <c r="D317" s="439"/>
      <c r="E317" s="440"/>
      <c r="F317" s="440"/>
      <c r="G317" s="440"/>
      <c r="H317" s="441"/>
      <c r="I317" s="202"/>
      <c r="J317" s="448"/>
      <c r="K317" s="448"/>
      <c r="L317" s="448"/>
      <c r="M317" s="203"/>
      <c r="N317" s="204"/>
      <c r="O317" s="205">
        <v>1</v>
      </c>
      <c r="P317" s="206">
        <f t="shared" si="5"/>
        <v>0</v>
      </c>
      <c r="Q317" s="207"/>
      <c r="R317" s="208"/>
    </row>
    <row r="318" spans="1:18" ht="15" customHeight="1" x14ac:dyDescent="0.3">
      <c r="A318" s="199">
        <v>310</v>
      </c>
      <c r="B318" s="200"/>
      <c r="C318" s="209"/>
      <c r="D318" s="439"/>
      <c r="E318" s="440"/>
      <c r="F318" s="440"/>
      <c r="G318" s="440"/>
      <c r="H318" s="441"/>
      <c r="I318" s="202"/>
      <c r="J318" s="448"/>
      <c r="K318" s="448"/>
      <c r="L318" s="448"/>
      <c r="M318" s="203"/>
      <c r="N318" s="204"/>
      <c r="O318" s="205">
        <v>1</v>
      </c>
      <c r="P318" s="206">
        <f t="shared" si="5"/>
        <v>0</v>
      </c>
      <c r="Q318" s="207"/>
      <c r="R318" s="208"/>
    </row>
    <row r="319" spans="1:18" ht="15" customHeight="1" x14ac:dyDescent="0.3">
      <c r="A319" s="199">
        <v>311</v>
      </c>
      <c r="B319" s="200"/>
      <c r="C319" s="209"/>
      <c r="D319" s="439"/>
      <c r="E319" s="440"/>
      <c r="F319" s="440"/>
      <c r="G319" s="440"/>
      <c r="H319" s="441"/>
      <c r="I319" s="202"/>
      <c r="J319" s="448"/>
      <c r="K319" s="448"/>
      <c r="L319" s="448"/>
      <c r="M319" s="203"/>
      <c r="N319" s="204"/>
      <c r="O319" s="205">
        <v>1</v>
      </c>
      <c r="P319" s="206">
        <f t="shared" si="5"/>
        <v>0</v>
      </c>
      <c r="Q319" s="207"/>
      <c r="R319" s="208"/>
    </row>
    <row r="320" spans="1:18" ht="15" customHeight="1" x14ac:dyDescent="0.3">
      <c r="A320" s="199">
        <v>312</v>
      </c>
      <c r="B320" s="200"/>
      <c r="C320" s="209"/>
      <c r="D320" s="439"/>
      <c r="E320" s="440"/>
      <c r="F320" s="440"/>
      <c r="G320" s="440"/>
      <c r="H320" s="441"/>
      <c r="I320" s="202"/>
      <c r="J320" s="448"/>
      <c r="K320" s="448"/>
      <c r="L320" s="448"/>
      <c r="M320" s="203"/>
      <c r="N320" s="204"/>
      <c r="O320" s="205">
        <v>1</v>
      </c>
      <c r="P320" s="206">
        <f t="shared" si="5"/>
        <v>0</v>
      </c>
      <c r="Q320" s="207"/>
      <c r="R320" s="208"/>
    </row>
    <row r="321" spans="1:18" ht="15" customHeight="1" x14ac:dyDescent="0.3">
      <c r="A321" s="199">
        <v>313</v>
      </c>
      <c r="B321" s="200"/>
      <c r="C321" s="209"/>
      <c r="D321" s="439"/>
      <c r="E321" s="440"/>
      <c r="F321" s="440"/>
      <c r="G321" s="440"/>
      <c r="H321" s="441"/>
      <c r="I321" s="202"/>
      <c r="J321" s="448"/>
      <c r="K321" s="448"/>
      <c r="L321" s="448"/>
      <c r="M321" s="203"/>
      <c r="N321" s="204"/>
      <c r="O321" s="205">
        <v>1</v>
      </c>
      <c r="P321" s="206">
        <f t="shared" si="5"/>
        <v>0</v>
      </c>
      <c r="Q321" s="207"/>
      <c r="R321" s="208"/>
    </row>
    <row r="322" spans="1:18" ht="15" customHeight="1" x14ac:dyDescent="0.3">
      <c r="A322" s="199">
        <v>314</v>
      </c>
      <c r="B322" s="200"/>
      <c r="C322" s="209"/>
      <c r="D322" s="439"/>
      <c r="E322" s="440"/>
      <c r="F322" s="440"/>
      <c r="G322" s="440"/>
      <c r="H322" s="441"/>
      <c r="I322" s="202"/>
      <c r="J322" s="448"/>
      <c r="K322" s="448"/>
      <c r="L322" s="448"/>
      <c r="M322" s="203"/>
      <c r="N322" s="204"/>
      <c r="O322" s="205">
        <v>1</v>
      </c>
      <c r="P322" s="206">
        <f t="shared" si="5"/>
        <v>0</v>
      </c>
      <c r="Q322" s="207"/>
      <c r="R322" s="208"/>
    </row>
    <row r="323" spans="1:18" ht="15" customHeight="1" x14ac:dyDescent="0.3">
      <c r="A323" s="199">
        <v>315</v>
      </c>
      <c r="B323" s="200"/>
      <c r="C323" s="209"/>
      <c r="D323" s="439"/>
      <c r="E323" s="440"/>
      <c r="F323" s="440"/>
      <c r="G323" s="440"/>
      <c r="H323" s="441"/>
      <c r="I323" s="202"/>
      <c r="J323" s="448"/>
      <c r="K323" s="448"/>
      <c r="L323" s="448"/>
      <c r="M323" s="203"/>
      <c r="N323" s="204"/>
      <c r="O323" s="205">
        <v>1</v>
      </c>
      <c r="P323" s="206">
        <f t="shared" si="5"/>
        <v>0</v>
      </c>
      <c r="Q323" s="207"/>
      <c r="R323" s="208"/>
    </row>
    <row r="324" spans="1:18" ht="15" customHeight="1" x14ac:dyDescent="0.3">
      <c r="A324" s="199">
        <v>316</v>
      </c>
      <c r="B324" s="200"/>
      <c r="C324" s="209"/>
      <c r="D324" s="439"/>
      <c r="E324" s="440"/>
      <c r="F324" s="440"/>
      <c r="G324" s="440"/>
      <c r="H324" s="441"/>
      <c r="I324" s="202"/>
      <c r="J324" s="448"/>
      <c r="K324" s="448"/>
      <c r="L324" s="448"/>
      <c r="M324" s="203"/>
      <c r="N324" s="204"/>
      <c r="O324" s="205">
        <v>1</v>
      </c>
      <c r="P324" s="206">
        <f t="shared" si="5"/>
        <v>0</v>
      </c>
      <c r="Q324" s="207"/>
      <c r="R324" s="208"/>
    </row>
    <row r="325" spans="1:18" ht="15" customHeight="1" x14ac:dyDescent="0.3">
      <c r="A325" s="199">
        <v>317</v>
      </c>
      <c r="B325" s="200"/>
      <c r="C325" s="209"/>
      <c r="D325" s="439"/>
      <c r="E325" s="440"/>
      <c r="F325" s="440"/>
      <c r="G325" s="440"/>
      <c r="H325" s="441"/>
      <c r="I325" s="202"/>
      <c r="J325" s="448"/>
      <c r="K325" s="448"/>
      <c r="L325" s="448"/>
      <c r="M325" s="203"/>
      <c r="N325" s="204"/>
      <c r="O325" s="205">
        <v>1</v>
      </c>
      <c r="P325" s="206">
        <f t="shared" si="5"/>
        <v>0</v>
      </c>
      <c r="Q325" s="207"/>
      <c r="R325" s="208"/>
    </row>
    <row r="326" spans="1:18" ht="15" customHeight="1" x14ac:dyDescent="0.3">
      <c r="A326" s="199">
        <v>318</v>
      </c>
      <c r="B326" s="200"/>
      <c r="C326" s="209"/>
      <c r="D326" s="439"/>
      <c r="E326" s="440"/>
      <c r="F326" s="440"/>
      <c r="G326" s="440"/>
      <c r="H326" s="441"/>
      <c r="I326" s="202"/>
      <c r="J326" s="448"/>
      <c r="K326" s="448"/>
      <c r="L326" s="448"/>
      <c r="M326" s="203"/>
      <c r="N326" s="204"/>
      <c r="O326" s="205">
        <v>1</v>
      </c>
      <c r="P326" s="206">
        <f t="shared" si="5"/>
        <v>0</v>
      </c>
      <c r="Q326" s="207"/>
      <c r="R326" s="208"/>
    </row>
    <row r="327" spans="1:18" ht="15" customHeight="1" x14ac:dyDescent="0.3">
      <c r="A327" s="199">
        <v>319</v>
      </c>
      <c r="B327" s="200"/>
      <c r="C327" s="209"/>
      <c r="D327" s="439"/>
      <c r="E327" s="440"/>
      <c r="F327" s="440"/>
      <c r="G327" s="440"/>
      <c r="H327" s="441"/>
      <c r="I327" s="202"/>
      <c r="J327" s="448"/>
      <c r="K327" s="448"/>
      <c r="L327" s="448"/>
      <c r="M327" s="203"/>
      <c r="N327" s="204"/>
      <c r="O327" s="205">
        <v>1</v>
      </c>
      <c r="P327" s="206">
        <f t="shared" si="5"/>
        <v>0</v>
      </c>
      <c r="Q327" s="207"/>
      <c r="R327" s="208"/>
    </row>
    <row r="328" spans="1:18" ht="15" customHeight="1" x14ac:dyDescent="0.3">
      <c r="A328" s="199">
        <v>320</v>
      </c>
      <c r="B328" s="200"/>
      <c r="C328" s="209"/>
      <c r="D328" s="439"/>
      <c r="E328" s="440"/>
      <c r="F328" s="440"/>
      <c r="G328" s="440"/>
      <c r="H328" s="441"/>
      <c r="I328" s="202"/>
      <c r="J328" s="448"/>
      <c r="K328" s="448"/>
      <c r="L328" s="448"/>
      <c r="M328" s="203"/>
      <c r="N328" s="204"/>
      <c r="O328" s="205">
        <v>1</v>
      </c>
      <c r="P328" s="206">
        <f t="shared" si="5"/>
        <v>0</v>
      </c>
      <c r="Q328" s="207"/>
      <c r="R328" s="208"/>
    </row>
    <row r="329" spans="1:18" ht="15" customHeight="1" x14ac:dyDescent="0.3">
      <c r="A329" s="199">
        <v>321</v>
      </c>
      <c r="B329" s="200"/>
      <c r="C329" s="209"/>
      <c r="D329" s="439"/>
      <c r="E329" s="440"/>
      <c r="F329" s="440"/>
      <c r="G329" s="440"/>
      <c r="H329" s="441"/>
      <c r="I329" s="202"/>
      <c r="J329" s="448"/>
      <c r="K329" s="448"/>
      <c r="L329" s="448"/>
      <c r="M329" s="203"/>
      <c r="N329" s="204"/>
      <c r="O329" s="205">
        <v>1</v>
      </c>
      <c r="P329" s="206">
        <f t="shared" si="5"/>
        <v>0</v>
      </c>
      <c r="Q329" s="207"/>
      <c r="R329" s="208"/>
    </row>
    <row r="330" spans="1:18" ht="15" customHeight="1" x14ac:dyDescent="0.3">
      <c r="A330" s="199">
        <v>322</v>
      </c>
      <c r="B330" s="200"/>
      <c r="C330" s="209"/>
      <c r="D330" s="439"/>
      <c r="E330" s="440"/>
      <c r="F330" s="440"/>
      <c r="G330" s="440"/>
      <c r="H330" s="441"/>
      <c r="I330" s="202"/>
      <c r="J330" s="448"/>
      <c r="K330" s="448"/>
      <c r="L330" s="448"/>
      <c r="M330" s="203"/>
      <c r="N330" s="204"/>
      <c r="O330" s="205">
        <v>1</v>
      </c>
      <c r="P330" s="206">
        <f t="shared" si="5"/>
        <v>0</v>
      </c>
      <c r="Q330" s="207"/>
      <c r="R330" s="208"/>
    </row>
    <row r="331" spans="1:18" ht="15" customHeight="1" x14ac:dyDescent="0.3">
      <c r="A331" s="199">
        <v>323</v>
      </c>
      <c r="B331" s="200"/>
      <c r="C331" s="209"/>
      <c r="D331" s="439"/>
      <c r="E331" s="440"/>
      <c r="F331" s="440"/>
      <c r="G331" s="440"/>
      <c r="H331" s="441"/>
      <c r="I331" s="202"/>
      <c r="J331" s="448"/>
      <c r="K331" s="448"/>
      <c r="L331" s="448"/>
      <c r="M331" s="203"/>
      <c r="N331" s="204"/>
      <c r="O331" s="205">
        <v>1</v>
      </c>
      <c r="P331" s="206">
        <f t="shared" si="5"/>
        <v>0</v>
      </c>
      <c r="Q331" s="207"/>
      <c r="R331" s="208"/>
    </row>
    <row r="332" spans="1:18" ht="15" customHeight="1" x14ac:dyDescent="0.3">
      <c r="A332" s="199">
        <v>324</v>
      </c>
      <c r="B332" s="200"/>
      <c r="C332" s="209"/>
      <c r="D332" s="439"/>
      <c r="E332" s="440"/>
      <c r="F332" s="440"/>
      <c r="G332" s="440"/>
      <c r="H332" s="441"/>
      <c r="I332" s="202"/>
      <c r="J332" s="448"/>
      <c r="K332" s="448"/>
      <c r="L332" s="448"/>
      <c r="M332" s="203"/>
      <c r="N332" s="204"/>
      <c r="O332" s="205">
        <v>1</v>
      </c>
      <c r="P332" s="206">
        <f t="shared" ref="P332:P395" si="6">IF(N332&lt;0,0,SUM(N332*O332))</f>
        <v>0</v>
      </c>
      <c r="Q332" s="207"/>
      <c r="R332" s="208"/>
    </row>
    <row r="333" spans="1:18" ht="15" customHeight="1" x14ac:dyDescent="0.3">
      <c r="A333" s="199">
        <v>325</v>
      </c>
      <c r="B333" s="200"/>
      <c r="C333" s="209"/>
      <c r="D333" s="439"/>
      <c r="E333" s="440"/>
      <c r="F333" s="440"/>
      <c r="G333" s="440"/>
      <c r="H333" s="441"/>
      <c r="I333" s="202"/>
      <c r="J333" s="448"/>
      <c r="K333" s="448"/>
      <c r="L333" s="448"/>
      <c r="M333" s="203"/>
      <c r="N333" s="204"/>
      <c r="O333" s="205">
        <v>1</v>
      </c>
      <c r="P333" s="206">
        <f t="shared" si="6"/>
        <v>0</v>
      </c>
      <c r="Q333" s="207"/>
      <c r="R333" s="208"/>
    </row>
    <row r="334" spans="1:18" ht="15" customHeight="1" x14ac:dyDescent="0.3">
      <c r="A334" s="199">
        <v>326</v>
      </c>
      <c r="B334" s="200"/>
      <c r="C334" s="209"/>
      <c r="D334" s="439"/>
      <c r="E334" s="440"/>
      <c r="F334" s="440"/>
      <c r="G334" s="440"/>
      <c r="H334" s="441"/>
      <c r="I334" s="202"/>
      <c r="J334" s="448"/>
      <c r="K334" s="448"/>
      <c r="L334" s="448"/>
      <c r="M334" s="203"/>
      <c r="N334" s="204"/>
      <c r="O334" s="205">
        <v>1</v>
      </c>
      <c r="P334" s="206">
        <f t="shared" si="6"/>
        <v>0</v>
      </c>
      <c r="Q334" s="207"/>
      <c r="R334" s="208"/>
    </row>
    <row r="335" spans="1:18" ht="15" customHeight="1" x14ac:dyDescent="0.3">
      <c r="A335" s="199">
        <v>327</v>
      </c>
      <c r="B335" s="200"/>
      <c r="C335" s="209"/>
      <c r="D335" s="439"/>
      <c r="E335" s="440"/>
      <c r="F335" s="440"/>
      <c r="G335" s="440"/>
      <c r="H335" s="441"/>
      <c r="I335" s="202"/>
      <c r="J335" s="448"/>
      <c r="K335" s="448"/>
      <c r="L335" s="448"/>
      <c r="M335" s="203"/>
      <c r="N335" s="204"/>
      <c r="O335" s="205">
        <v>1</v>
      </c>
      <c r="P335" s="206">
        <f t="shared" si="6"/>
        <v>0</v>
      </c>
      <c r="Q335" s="207"/>
      <c r="R335" s="208"/>
    </row>
    <row r="336" spans="1:18" ht="15" customHeight="1" x14ac:dyDescent="0.3">
      <c r="A336" s="199">
        <v>328</v>
      </c>
      <c r="B336" s="200"/>
      <c r="C336" s="209"/>
      <c r="D336" s="439"/>
      <c r="E336" s="440"/>
      <c r="F336" s="440"/>
      <c r="G336" s="440"/>
      <c r="H336" s="441"/>
      <c r="I336" s="202"/>
      <c r="J336" s="448"/>
      <c r="K336" s="448"/>
      <c r="L336" s="448"/>
      <c r="M336" s="203"/>
      <c r="N336" s="204"/>
      <c r="O336" s="205">
        <v>1</v>
      </c>
      <c r="P336" s="206">
        <f t="shared" si="6"/>
        <v>0</v>
      </c>
      <c r="Q336" s="207"/>
      <c r="R336" s="208"/>
    </row>
    <row r="337" spans="1:18" ht="15" customHeight="1" x14ac:dyDescent="0.3">
      <c r="A337" s="199">
        <v>329</v>
      </c>
      <c r="B337" s="200"/>
      <c r="C337" s="209"/>
      <c r="D337" s="439"/>
      <c r="E337" s="440"/>
      <c r="F337" s="440"/>
      <c r="G337" s="440"/>
      <c r="H337" s="441"/>
      <c r="I337" s="202"/>
      <c r="J337" s="448"/>
      <c r="K337" s="448"/>
      <c r="L337" s="448"/>
      <c r="M337" s="203"/>
      <c r="N337" s="204"/>
      <c r="O337" s="205">
        <v>1</v>
      </c>
      <c r="P337" s="206">
        <f t="shared" si="6"/>
        <v>0</v>
      </c>
      <c r="Q337" s="207"/>
      <c r="R337" s="208"/>
    </row>
    <row r="338" spans="1:18" ht="15" customHeight="1" x14ac:dyDescent="0.3">
      <c r="A338" s="199">
        <v>330</v>
      </c>
      <c r="B338" s="200"/>
      <c r="C338" s="209"/>
      <c r="D338" s="439"/>
      <c r="E338" s="440"/>
      <c r="F338" s="440"/>
      <c r="G338" s="440"/>
      <c r="H338" s="441"/>
      <c r="I338" s="202"/>
      <c r="J338" s="448"/>
      <c r="K338" s="448"/>
      <c r="L338" s="448"/>
      <c r="M338" s="203"/>
      <c r="N338" s="204"/>
      <c r="O338" s="205">
        <v>1</v>
      </c>
      <c r="P338" s="206">
        <f t="shared" si="6"/>
        <v>0</v>
      </c>
      <c r="Q338" s="207"/>
      <c r="R338" s="208"/>
    </row>
    <row r="339" spans="1:18" ht="15" customHeight="1" x14ac:dyDescent="0.3">
      <c r="A339" s="199">
        <v>331</v>
      </c>
      <c r="B339" s="200"/>
      <c r="C339" s="209"/>
      <c r="D339" s="439"/>
      <c r="E339" s="440"/>
      <c r="F339" s="440"/>
      <c r="G339" s="440"/>
      <c r="H339" s="441"/>
      <c r="I339" s="202"/>
      <c r="J339" s="448"/>
      <c r="K339" s="448"/>
      <c r="L339" s="448"/>
      <c r="M339" s="203"/>
      <c r="N339" s="204"/>
      <c r="O339" s="205">
        <v>1</v>
      </c>
      <c r="P339" s="206">
        <f t="shared" si="6"/>
        <v>0</v>
      </c>
      <c r="Q339" s="207"/>
      <c r="R339" s="208"/>
    </row>
    <row r="340" spans="1:18" ht="15" customHeight="1" x14ac:dyDescent="0.3">
      <c r="A340" s="199">
        <v>332</v>
      </c>
      <c r="B340" s="200"/>
      <c r="C340" s="209"/>
      <c r="D340" s="439"/>
      <c r="E340" s="440"/>
      <c r="F340" s="440"/>
      <c r="G340" s="440"/>
      <c r="H340" s="441"/>
      <c r="I340" s="202"/>
      <c r="J340" s="448"/>
      <c r="K340" s="448"/>
      <c r="L340" s="448"/>
      <c r="M340" s="203"/>
      <c r="N340" s="204"/>
      <c r="O340" s="205">
        <v>1</v>
      </c>
      <c r="P340" s="206">
        <f t="shared" si="6"/>
        <v>0</v>
      </c>
      <c r="Q340" s="207"/>
      <c r="R340" s="208"/>
    </row>
    <row r="341" spans="1:18" ht="15" customHeight="1" x14ac:dyDescent="0.3">
      <c r="A341" s="199">
        <v>333</v>
      </c>
      <c r="B341" s="200"/>
      <c r="C341" s="209"/>
      <c r="D341" s="439"/>
      <c r="E341" s="440"/>
      <c r="F341" s="440"/>
      <c r="G341" s="440"/>
      <c r="H341" s="441"/>
      <c r="I341" s="202"/>
      <c r="J341" s="448"/>
      <c r="K341" s="448"/>
      <c r="L341" s="448"/>
      <c r="M341" s="203"/>
      <c r="N341" s="204"/>
      <c r="O341" s="205">
        <v>1</v>
      </c>
      <c r="P341" s="206">
        <f t="shared" si="6"/>
        <v>0</v>
      </c>
      <c r="Q341" s="207"/>
      <c r="R341" s="208"/>
    </row>
    <row r="342" spans="1:18" ht="15" customHeight="1" x14ac:dyDescent="0.3">
      <c r="A342" s="199">
        <v>334</v>
      </c>
      <c r="B342" s="200"/>
      <c r="C342" s="209"/>
      <c r="D342" s="439"/>
      <c r="E342" s="440"/>
      <c r="F342" s="440"/>
      <c r="G342" s="440"/>
      <c r="H342" s="441"/>
      <c r="I342" s="202"/>
      <c r="J342" s="448"/>
      <c r="K342" s="448"/>
      <c r="L342" s="448"/>
      <c r="M342" s="203"/>
      <c r="N342" s="204"/>
      <c r="O342" s="205">
        <v>1</v>
      </c>
      <c r="P342" s="206">
        <f t="shared" si="6"/>
        <v>0</v>
      </c>
      <c r="Q342" s="207"/>
      <c r="R342" s="208"/>
    </row>
    <row r="343" spans="1:18" ht="15" customHeight="1" x14ac:dyDescent="0.3">
      <c r="A343" s="199">
        <v>335</v>
      </c>
      <c r="B343" s="200"/>
      <c r="C343" s="209"/>
      <c r="D343" s="439"/>
      <c r="E343" s="440"/>
      <c r="F343" s="440"/>
      <c r="G343" s="440"/>
      <c r="H343" s="441"/>
      <c r="I343" s="202"/>
      <c r="J343" s="448"/>
      <c r="K343" s="448"/>
      <c r="L343" s="448"/>
      <c r="M343" s="203"/>
      <c r="N343" s="204"/>
      <c r="O343" s="205">
        <v>1</v>
      </c>
      <c r="P343" s="206">
        <f t="shared" si="6"/>
        <v>0</v>
      </c>
      <c r="Q343" s="207"/>
      <c r="R343" s="208"/>
    </row>
    <row r="344" spans="1:18" ht="15" customHeight="1" x14ac:dyDescent="0.3">
      <c r="A344" s="199">
        <v>336</v>
      </c>
      <c r="B344" s="200"/>
      <c r="C344" s="209"/>
      <c r="D344" s="439"/>
      <c r="E344" s="440"/>
      <c r="F344" s="440"/>
      <c r="G344" s="440"/>
      <c r="H344" s="441"/>
      <c r="I344" s="202"/>
      <c r="J344" s="448"/>
      <c r="K344" s="448"/>
      <c r="L344" s="448"/>
      <c r="M344" s="203"/>
      <c r="N344" s="204"/>
      <c r="O344" s="205">
        <v>1</v>
      </c>
      <c r="P344" s="206">
        <f t="shared" si="6"/>
        <v>0</v>
      </c>
      <c r="Q344" s="207"/>
      <c r="R344" s="208"/>
    </row>
    <row r="345" spans="1:18" ht="15" customHeight="1" x14ac:dyDescent="0.3">
      <c r="A345" s="199">
        <v>337</v>
      </c>
      <c r="B345" s="200"/>
      <c r="C345" s="209"/>
      <c r="D345" s="439"/>
      <c r="E345" s="440"/>
      <c r="F345" s="440"/>
      <c r="G345" s="440"/>
      <c r="H345" s="441"/>
      <c r="I345" s="202"/>
      <c r="J345" s="448"/>
      <c r="K345" s="448"/>
      <c r="L345" s="448"/>
      <c r="M345" s="203"/>
      <c r="N345" s="204"/>
      <c r="O345" s="205">
        <v>1</v>
      </c>
      <c r="P345" s="206">
        <f t="shared" si="6"/>
        <v>0</v>
      </c>
      <c r="Q345" s="207"/>
      <c r="R345" s="208"/>
    </row>
    <row r="346" spans="1:18" ht="15" customHeight="1" x14ac:dyDescent="0.3">
      <c r="A346" s="199">
        <v>338</v>
      </c>
      <c r="B346" s="200"/>
      <c r="C346" s="209"/>
      <c r="D346" s="439"/>
      <c r="E346" s="440"/>
      <c r="F346" s="440"/>
      <c r="G346" s="440"/>
      <c r="H346" s="441"/>
      <c r="I346" s="202"/>
      <c r="J346" s="448"/>
      <c r="K346" s="448"/>
      <c r="L346" s="448"/>
      <c r="M346" s="203"/>
      <c r="N346" s="204"/>
      <c r="O346" s="205">
        <v>1</v>
      </c>
      <c r="P346" s="206">
        <f t="shared" si="6"/>
        <v>0</v>
      </c>
      <c r="Q346" s="207"/>
      <c r="R346" s="208"/>
    </row>
    <row r="347" spans="1:18" ht="15" customHeight="1" x14ac:dyDescent="0.3">
      <c r="A347" s="199">
        <v>339</v>
      </c>
      <c r="B347" s="200"/>
      <c r="C347" s="209"/>
      <c r="D347" s="439"/>
      <c r="E347" s="440"/>
      <c r="F347" s="440"/>
      <c r="G347" s="440"/>
      <c r="H347" s="441"/>
      <c r="I347" s="202"/>
      <c r="J347" s="448"/>
      <c r="K347" s="448"/>
      <c r="L347" s="448"/>
      <c r="M347" s="203"/>
      <c r="N347" s="204"/>
      <c r="O347" s="205">
        <v>1</v>
      </c>
      <c r="P347" s="206">
        <f t="shared" si="6"/>
        <v>0</v>
      </c>
      <c r="Q347" s="207"/>
      <c r="R347" s="208"/>
    </row>
    <row r="348" spans="1:18" ht="15" customHeight="1" x14ac:dyDescent="0.3">
      <c r="A348" s="199">
        <v>340</v>
      </c>
      <c r="B348" s="200"/>
      <c r="C348" s="209"/>
      <c r="D348" s="439"/>
      <c r="E348" s="440"/>
      <c r="F348" s="440"/>
      <c r="G348" s="440"/>
      <c r="H348" s="441"/>
      <c r="I348" s="202"/>
      <c r="J348" s="448"/>
      <c r="K348" s="448"/>
      <c r="L348" s="448"/>
      <c r="M348" s="203"/>
      <c r="N348" s="204"/>
      <c r="O348" s="205">
        <v>1</v>
      </c>
      <c r="P348" s="206">
        <f t="shared" si="6"/>
        <v>0</v>
      </c>
      <c r="Q348" s="207"/>
      <c r="R348" s="208"/>
    </row>
    <row r="349" spans="1:18" ht="15" customHeight="1" x14ac:dyDescent="0.3">
      <c r="A349" s="199">
        <v>341</v>
      </c>
      <c r="B349" s="200"/>
      <c r="C349" s="209"/>
      <c r="D349" s="439"/>
      <c r="E349" s="440"/>
      <c r="F349" s="440"/>
      <c r="G349" s="440"/>
      <c r="H349" s="441"/>
      <c r="I349" s="202"/>
      <c r="J349" s="448"/>
      <c r="K349" s="448"/>
      <c r="L349" s="448"/>
      <c r="M349" s="203"/>
      <c r="N349" s="204"/>
      <c r="O349" s="205">
        <v>1</v>
      </c>
      <c r="P349" s="206">
        <f t="shared" si="6"/>
        <v>0</v>
      </c>
      <c r="Q349" s="207"/>
      <c r="R349" s="208"/>
    </row>
    <row r="350" spans="1:18" ht="15" customHeight="1" x14ac:dyDescent="0.3">
      <c r="A350" s="199">
        <v>342</v>
      </c>
      <c r="B350" s="200"/>
      <c r="C350" s="209"/>
      <c r="D350" s="439"/>
      <c r="E350" s="440"/>
      <c r="F350" s="440"/>
      <c r="G350" s="440"/>
      <c r="H350" s="441"/>
      <c r="I350" s="202"/>
      <c r="J350" s="448"/>
      <c r="K350" s="448"/>
      <c r="L350" s="448"/>
      <c r="M350" s="203"/>
      <c r="N350" s="204"/>
      <c r="O350" s="205">
        <v>1</v>
      </c>
      <c r="P350" s="206">
        <f t="shared" si="6"/>
        <v>0</v>
      </c>
      <c r="Q350" s="207"/>
      <c r="R350" s="208"/>
    </row>
    <row r="351" spans="1:18" ht="15" customHeight="1" x14ac:dyDescent="0.3">
      <c r="A351" s="199">
        <v>343</v>
      </c>
      <c r="B351" s="200"/>
      <c r="C351" s="209"/>
      <c r="D351" s="439"/>
      <c r="E351" s="440"/>
      <c r="F351" s="440"/>
      <c r="G351" s="440"/>
      <c r="H351" s="441"/>
      <c r="I351" s="202"/>
      <c r="J351" s="448"/>
      <c r="K351" s="448"/>
      <c r="L351" s="448"/>
      <c r="M351" s="203"/>
      <c r="N351" s="204"/>
      <c r="O351" s="205">
        <v>1</v>
      </c>
      <c r="P351" s="206">
        <f t="shared" si="6"/>
        <v>0</v>
      </c>
      <c r="Q351" s="207"/>
      <c r="R351" s="208"/>
    </row>
    <row r="352" spans="1:18" ht="15" customHeight="1" x14ac:dyDescent="0.3">
      <c r="A352" s="199">
        <v>344</v>
      </c>
      <c r="B352" s="200"/>
      <c r="C352" s="209"/>
      <c r="D352" s="439"/>
      <c r="E352" s="440"/>
      <c r="F352" s="440"/>
      <c r="G352" s="440"/>
      <c r="H352" s="441"/>
      <c r="I352" s="202"/>
      <c r="J352" s="448"/>
      <c r="K352" s="448"/>
      <c r="L352" s="448"/>
      <c r="M352" s="203"/>
      <c r="N352" s="204"/>
      <c r="O352" s="205">
        <v>1</v>
      </c>
      <c r="P352" s="206">
        <f t="shared" si="6"/>
        <v>0</v>
      </c>
      <c r="Q352" s="207"/>
      <c r="R352" s="208"/>
    </row>
    <row r="353" spans="1:18" ht="15" customHeight="1" x14ac:dyDescent="0.3">
      <c r="A353" s="199">
        <v>345</v>
      </c>
      <c r="B353" s="200"/>
      <c r="C353" s="209"/>
      <c r="D353" s="439"/>
      <c r="E353" s="440"/>
      <c r="F353" s="440"/>
      <c r="G353" s="440"/>
      <c r="H353" s="441"/>
      <c r="I353" s="202"/>
      <c r="J353" s="448"/>
      <c r="K353" s="448"/>
      <c r="L353" s="448"/>
      <c r="M353" s="203"/>
      <c r="N353" s="204"/>
      <c r="O353" s="205">
        <v>1</v>
      </c>
      <c r="P353" s="206">
        <f t="shared" si="6"/>
        <v>0</v>
      </c>
      <c r="Q353" s="207"/>
      <c r="R353" s="208"/>
    </row>
    <row r="354" spans="1:18" ht="15" customHeight="1" x14ac:dyDescent="0.3">
      <c r="A354" s="199">
        <v>346</v>
      </c>
      <c r="B354" s="200"/>
      <c r="C354" s="209"/>
      <c r="D354" s="439"/>
      <c r="E354" s="440"/>
      <c r="F354" s="440"/>
      <c r="G354" s="440"/>
      <c r="H354" s="441"/>
      <c r="I354" s="202"/>
      <c r="J354" s="448"/>
      <c r="K354" s="448"/>
      <c r="L354" s="448"/>
      <c r="M354" s="203"/>
      <c r="N354" s="204"/>
      <c r="O354" s="205">
        <v>1</v>
      </c>
      <c r="P354" s="206">
        <f t="shared" si="6"/>
        <v>0</v>
      </c>
      <c r="Q354" s="207"/>
      <c r="R354" s="208"/>
    </row>
    <row r="355" spans="1:18" ht="15" customHeight="1" x14ac:dyDescent="0.3">
      <c r="A355" s="199">
        <v>347</v>
      </c>
      <c r="B355" s="200"/>
      <c r="C355" s="209"/>
      <c r="D355" s="439"/>
      <c r="E355" s="440"/>
      <c r="F355" s="440"/>
      <c r="G355" s="440"/>
      <c r="H355" s="441"/>
      <c r="I355" s="202"/>
      <c r="J355" s="448"/>
      <c r="K355" s="448"/>
      <c r="L355" s="448"/>
      <c r="M355" s="203"/>
      <c r="N355" s="204"/>
      <c r="O355" s="205">
        <v>1</v>
      </c>
      <c r="P355" s="206">
        <f t="shared" si="6"/>
        <v>0</v>
      </c>
      <c r="Q355" s="207"/>
      <c r="R355" s="208"/>
    </row>
    <row r="356" spans="1:18" ht="15" customHeight="1" x14ac:dyDescent="0.3">
      <c r="A356" s="199">
        <v>348</v>
      </c>
      <c r="B356" s="200"/>
      <c r="C356" s="209"/>
      <c r="D356" s="439"/>
      <c r="E356" s="440"/>
      <c r="F356" s="440"/>
      <c r="G356" s="440"/>
      <c r="H356" s="441"/>
      <c r="I356" s="202"/>
      <c r="J356" s="448"/>
      <c r="K356" s="448"/>
      <c r="L356" s="448"/>
      <c r="M356" s="203"/>
      <c r="N356" s="204"/>
      <c r="O356" s="205">
        <v>1</v>
      </c>
      <c r="P356" s="206">
        <f t="shared" si="6"/>
        <v>0</v>
      </c>
      <c r="Q356" s="207"/>
      <c r="R356" s="208"/>
    </row>
    <row r="357" spans="1:18" ht="15" customHeight="1" x14ac:dyDescent="0.3">
      <c r="A357" s="199">
        <v>349</v>
      </c>
      <c r="B357" s="200"/>
      <c r="C357" s="209"/>
      <c r="D357" s="439"/>
      <c r="E357" s="440"/>
      <c r="F357" s="440"/>
      <c r="G357" s="440"/>
      <c r="H357" s="441"/>
      <c r="I357" s="202"/>
      <c r="J357" s="448"/>
      <c r="K357" s="448"/>
      <c r="L357" s="448"/>
      <c r="M357" s="203"/>
      <c r="N357" s="204"/>
      <c r="O357" s="205">
        <v>1</v>
      </c>
      <c r="P357" s="206">
        <f t="shared" si="6"/>
        <v>0</v>
      </c>
      <c r="Q357" s="207"/>
      <c r="R357" s="208"/>
    </row>
    <row r="358" spans="1:18" ht="15" customHeight="1" x14ac:dyDescent="0.3">
      <c r="A358" s="199">
        <v>350</v>
      </c>
      <c r="B358" s="200"/>
      <c r="C358" s="209"/>
      <c r="D358" s="439"/>
      <c r="E358" s="440"/>
      <c r="F358" s="440"/>
      <c r="G358" s="440"/>
      <c r="H358" s="441"/>
      <c r="I358" s="202"/>
      <c r="J358" s="448"/>
      <c r="K358" s="448"/>
      <c r="L358" s="448"/>
      <c r="M358" s="203"/>
      <c r="N358" s="204"/>
      <c r="O358" s="205">
        <v>1</v>
      </c>
      <c r="P358" s="206">
        <f t="shared" si="6"/>
        <v>0</v>
      </c>
      <c r="Q358" s="207"/>
      <c r="R358" s="208"/>
    </row>
    <row r="359" spans="1:18" ht="15" customHeight="1" x14ac:dyDescent="0.3">
      <c r="A359" s="199">
        <v>351</v>
      </c>
      <c r="B359" s="200"/>
      <c r="C359" s="209"/>
      <c r="D359" s="439"/>
      <c r="E359" s="440"/>
      <c r="F359" s="440"/>
      <c r="G359" s="440"/>
      <c r="H359" s="441"/>
      <c r="I359" s="202"/>
      <c r="J359" s="448"/>
      <c r="K359" s="448"/>
      <c r="L359" s="448"/>
      <c r="M359" s="203"/>
      <c r="N359" s="204"/>
      <c r="O359" s="205">
        <v>1</v>
      </c>
      <c r="P359" s="206">
        <f t="shared" si="6"/>
        <v>0</v>
      </c>
      <c r="Q359" s="207"/>
      <c r="R359" s="208"/>
    </row>
    <row r="360" spans="1:18" ht="15" customHeight="1" x14ac:dyDescent="0.3">
      <c r="A360" s="199">
        <v>352</v>
      </c>
      <c r="B360" s="200"/>
      <c r="C360" s="209"/>
      <c r="D360" s="439"/>
      <c r="E360" s="440"/>
      <c r="F360" s="440"/>
      <c r="G360" s="440"/>
      <c r="H360" s="441"/>
      <c r="I360" s="202"/>
      <c r="J360" s="448"/>
      <c r="K360" s="448"/>
      <c r="L360" s="448"/>
      <c r="M360" s="203"/>
      <c r="N360" s="204"/>
      <c r="O360" s="205">
        <v>1</v>
      </c>
      <c r="P360" s="206">
        <f t="shared" si="6"/>
        <v>0</v>
      </c>
      <c r="Q360" s="207"/>
      <c r="R360" s="208"/>
    </row>
    <row r="361" spans="1:18" ht="15" customHeight="1" x14ac:dyDescent="0.3">
      <c r="A361" s="199">
        <v>353</v>
      </c>
      <c r="B361" s="200"/>
      <c r="C361" s="209"/>
      <c r="D361" s="439"/>
      <c r="E361" s="440"/>
      <c r="F361" s="440"/>
      <c r="G361" s="440"/>
      <c r="H361" s="441"/>
      <c r="I361" s="202"/>
      <c r="J361" s="448"/>
      <c r="K361" s="448"/>
      <c r="L361" s="448"/>
      <c r="M361" s="203"/>
      <c r="N361" s="204"/>
      <c r="O361" s="205">
        <v>1</v>
      </c>
      <c r="P361" s="206">
        <f t="shared" si="6"/>
        <v>0</v>
      </c>
      <c r="Q361" s="207"/>
      <c r="R361" s="208"/>
    </row>
    <row r="362" spans="1:18" ht="15" customHeight="1" x14ac:dyDescent="0.3">
      <c r="A362" s="199">
        <v>354</v>
      </c>
      <c r="B362" s="200"/>
      <c r="C362" s="209"/>
      <c r="D362" s="439"/>
      <c r="E362" s="440"/>
      <c r="F362" s="440"/>
      <c r="G362" s="440"/>
      <c r="H362" s="441"/>
      <c r="I362" s="202"/>
      <c r="J362" s="448"/>
      <c r="K362" s="448"/>
      <c r="L362" s="448"/>
      <c r="M362" s="203"/>
      <c r="N362" s="204"/>
      <c r="O362" s="205">
        <v>1</v>
      </c>
      <c r="P362" s="206">
        <f t="shared" si="6"/>
        <v>0</v>
      </c>
      <c r="Q362" s="207"/>
      <c r="R362" s="208"/>
    </row>
    <row r="363" spans="1:18" ht="15" customHeight="1" x14ac:dyDescent="0.3">
      <c r="A363" s="199">
        <v>355</v>
      </c>
      <c r="B363" s="200"/>
      <c r="C363" s="209"/>
      <c r="D363" s="439"/>
      <c r="E363" s="440"/>
      <c r="F363" s="440"/>
      <c r="G363" s="440"/>
      <c r="H363" s="441"/>
      <c r="I363" s="202"/>
      <c r="J363" s="448"/>
      <c r="K363" s="448"/>
      <c r="L363" s="448"/>
      <c r="M363" s="203"/>
      <c r="N363" s="204"/>
      <c r="O363" s="205">
        <v>1</v>
      </c>
      <c r="P363" s="206">
        <f t="shared" si="6"/>
        <v>0</v>
      </c>
      <c r="Q363" s="207"/>
      <c r="R363" s="208"/>
    </row>
    <row r="364" spans="1:18" ht="15" customHeight="1" x14ac:dyDescent="0.3">
      <c r="A364" s="199">
        <v>356</v>
      </c>
      <c r="B364" s="200"/>
      <c r="C364" s="209"/>
      <c r="D364" s="439"/>
      <c r="E364" s="440"/>
      <c r="F364" s="440"/>
      <c r="G364" s="440"/>
      <c r="H364" s="441"/>
      <c r="I364" s="202"/>
      <c r="J364" s="448"/>
      <c r="K364" s="448"/>
      <c r="L364" s="448"/>
      <c r="M364" s="203"/>
      <c r="N364" s="204"/>
      <c r="O364" s="205">
        <v>1</v>
      </c>
      <c r="P364" s="206">
        <f t="shared" si="6"/>
        <v>0</v>
      </c>
      <c r="Q364" s="207"/>
      <c r="R364" s="208"/>
    </row>
    <row r="365" spans="1:18" ht="15" customHeight="1" x14ac:dyDescent="0.3">
      <c r="A365" s="199">
        <v>357</v>
      </c>
      <c r="B365" s="200"/>
      <c r="C365" s="209"/>
      <c r="D365" s="439"/>
      <c r="E365" s="440"/>
      <c r="F365" s="440"/>
      <c r="G365" s="440"/>
      <c r="H365" s="441"/>
      <c r="I365" s="202"/>
      <c r="J365" s="448"/>
      <c r="K365" s="448"/>
      <c r="L365" s="448"/>
      <c r="M365" s="203"/>
      <c r="N365" s="204"/>
      <c r="O365" s="205">
        <v>1</v>
      </c>
      <c r="P365" s="206">
        <f t="shared" si="6"/>
        <v>0</v>
      </c>
      <c r="Q365" s="207"/>
      <c r="R365" s="208"/>
    </row>
    <row r="366" spans="1:18" ht="15" customHeight="1" x14ac:dyDescent="0.3">
      <c r="A366" s="199">
        <v>358</v>
      </c>
      <c r="B366" s="200"/>
      <c r="C366" s="209"/>
      <c r="D366" s="439"/>
      <c r="E366" s="440"/>
      <c r="F366" s="440"/>
      <c r="G366" s="440"/>
      <c r="H366" s="441"/>
      <c r="I366" s="202"/>
      <c r="J366" s="448"/>
      <c r="K366" s="448"/>
      <c r="L366" s="448"/>
      <c r="M366" s="203"/>
      <c r="N366" s="204"/>
      <c r="O366" s="205">
        <v>1</v>
      </c>
      <c r="P366" s="206">
        <f t="shared" si="6"/>
        <v>0</v>
      </c>
      <c r="Q366" s="207"/>
      <c r="R366" s="208"/>
    </row>
    <row r="367" spans="1:18" ht="15" customHeight="1" x14ac:dyDescent="0.3">
      <c r="A367" s="199">
        <v>359</v>
      </c>
      <c r="B367" s="200"/>
      <c r="C367" s="209"/>
      <c r="D367" s="439"/>
      <c r="E367" s="440"/>
      <c r="F367" s="440"/>
      <c r="G367" s="440"/>
      <c r="H367" s="441"/>
      <c r="I367" s="202"/>
      <c r="J367" s="448"/>
      <c r="K367" s="448"/>
      <c r="L367" s="448"/>
      <c r="M367" s="203"/>
      <c r="N367" s="204"/>
      <c r="O367" s="205">
        <v>1</v>
      </c>
      <c r="P367" s="206">
        <f t="shared" si="6"/>
        <v>0</v>
      </c>
      <c r="Q367" s="207"/>
      <c r="R367" s="208"/>
    </row>
    <row r="368" spans="1:18" ht="15" customHeight="1" x14ac:dyDescent="0.3">
      <c r="A368" s="199">
        <v>360</v>
      </c>
      <c r="B368" s="200"/>
      <c r="C368" s="209"/>
      <c r="D368" s="439"/>
      <c r="E368" s="440"/>
      <c r="F368" s="440"/>
      <c r="G368" s="440"/>
      <c r="H368" s="441"/>
      <c r="I368" s="202"/>
      <c r="J368" s="448"/>
      <c r="K368" s="448"/>
      <c r="L368" s="448"/>
      <c r="M368" s="203"/>
      <c r="N368" s="204"/>
      <c r="O368" s="205">
        <v>1</v>
      </c>
      <c r="P368" s="206">
        <f t="shared" si="6"/>
        <v>0</v>
      </c>
      <c r="Q368" s="207"/>
      <c r="R368" s="208"/>
    </row>
    <row r="369" spans="1:18" ht="15" customHeight="1" x14ac:dyDescent="0.3">
      <c r="A369" s="199">
        <v>361</v>
      </c>
      <c r="B369" s="200"/>
      <c r="C369" s="209"/>
      <c r="D369" s="439"/>
      <c r="E369" s="440"/>
      <c r="F369" s="440"/>
      <c r="G369" s="440"/>
      <c r="H369" s="441"/>
      <c r="I369" s="202"/>
      <c r="J369" s="448"/>
      <c r="K369" s="448"/>
      <c r="L369" s="448"/>
      <c r="M369" s="203"/>
      <c r="N369" s="204"/>
      <c r="O369" s="205">
        <v>1</v>
      </c>
      <c r="P369" s="206">
        <f t="shared" si="6"/>
        <v>0</v>
      </c>
      <c r="Q369" s="207"/>
      <c r="R369" s="208"/>
    </row>
    <row r="370" spans="1:18" ht="15" customHeight="1" x14ac:dyDescent="0.3">
      <c r="A370" s="199">
        <v>362</v>
      </c>
      <c r="B370" s="200"/>
      <c r="C370" s="209"/>
      <c r="D370" s="439"/>
      <c r="E370" s="440"/>
      <c r="F370" s="440"/>
      <c r="G370" s="440"/>
      <c r="H370" s="441"/>
      <c r="I370" s="202"/>
      <c r="J370" s="448"/>
      <c r="K370" s="448"/>
      <c r="L370" s="448"/>
      <c r="M370" s="203"/>
      <c r="N370" s="204"/>
      <c r="O370" s="205">
        <v>1</v>
      </c>
      <c r="P370" s="206">
        <f t="shared" si="6"/>
        <v>0</v>
      </c>
      <c r="Q370" s="207"/>
      <c r="R370" s="208"/>
    </row>
    <row r="371" spans="1:18" ht="15" customHeight="1" x14ac:dyDescent="0.3">
      <c r="A371" s="199">
        <v>363</v>
      </c>
      <c r="B371" s="200"/>
      <c r="C371" s="209"/>
      <c r="D371" s="439"/>
      <c r="E371" s="440"/>
      <c r="F371" s="440"/>
      <c r="G371" s="440"/>
      <c r="H371" s="441"/>
      <c r="I371" s="202"/>
      <c r="J371" s="448"/>
      <c r="K371" s="448"/>
      <c r="L371" s="448"/>
      <c r="M371" s="203"/>
      <c r="N371" s="204"/>
      <c r="O371" s="205">
        <v>1</v>
      </c>
      <c r="P371" s="206">
        <f t="shared" si="6"/>
        <v>0</v>
      </c>
      <c r="Q371" s="207"/>
      <c r="R371" s="208"/>
    </row>
    <row r="372" spans="1:18" ht="15" customHeight="1" x14ac:dyDescent="0.3">
      <c r="A372" s="199">
        <v>364</v>
      </c>
      <c r="B372" s="200"/>
      <c r="C372" s="209"/>
      <c r="D372" s="439"/>
      <c r="E372" s="440"/>
      <c r="F372" s="440"/>
      <c r="G372" s="440"/>
      <c r="H372" s="441"/>
      <c r="I372" s="202"/>
      <c r="J372" s="448"/>
      <c r="K372" s="448"/>
      <c r="L372" s="448"/>
      <c r="M372" s="203"/>
      <c r="N372" s="204"/>
      <c r="O372" s="205">
        <v>1</v>
      </c>
      <c r="P372" s="206">
        <f t="shared" si="6"/>
        <v>0</v>
      </c>
      <c r="Q372" s="207"/>
      <c r="R372" s="208"/>
    </row>
    <row r="373" spans="1:18" ht="15" customHeight="1" x14ac:dyDescent="0.3">
      <c r="A373" s="199">
        <v>365</v>
      </c>
      <c r="B373" s="200"/>
      <c r="C373" s="209"/>
      <c r="D373" s="439"/>
      <c r="E373" s="440"/>
      <c r="F373" s="440"/>
      <c r="G373" s="440"/>
      <c r="H373" s="441"/>
      <c r="I373" s="202"/>
      <c r="J373" s="448"/>
      <c r="K373" s="448"/>
      <c r="L373" s="448"/>
      <c r="M373" s="203"/>
      <c r="N373" s="204"/>
      <c r="O373" s="205">
        <v>1</v>
      </c>
      <c r="P373" s="206">
        <f t="shared" si="6"/>
        <v>0</v>
      </c>
      <c r="Q373" s="207"/>
      <c r="R373" s="208"/>
    </row>
    <row r="374" spans="1:18" ht="15" customHeight="1" x14ac:dyDescent="0.3">
      <c r="A374" s="199">
        <v>366</v>
      </c>
      <c r="B374" s="200"/>
      <c r="C374" s="209"/>
      <c r="D374" s="439"/>
      <c r="E374" s="440"/>
      <c r="F374" s="440"/>
      <c r="G374" s="440"/>
      <c r="H374" s="441"/>
      <c r="I374" s="202"/>
      <c r="J374" s="448"/>
      <c r="K374" s="448"/>
      <c r="L374" s="448"/>
      <c r="M374" s="203"/>
      <c r="N374" s="204"/>
      <c r="O374" s="205">
        <v>1</v>
      </c>
      <c r="P374" s="206">
        <f t="shared" si="6"/>
        <v>0</v>
      </c>
      <c r="Q374" s="207"/>
      <c r="R374" s="208"/>
    </row>
    <row r="375" spans="1:18" ht="15" customHeight="1" x14ac:dyDescent="0.3">
      <c r="A375" s="199">
        <v>367</v>
      </c>
      <c r="B375" s="200"/>
      <c r="C375" s="209"/>
      <c r="D375" s="439"/>
      <c r="E375" s="440"/>
      <c r="F375" s="440"/>
      <c r="G375" s="440"/>
      <c r="H375" s="441"/>
      <c r="I375" s="202"/>
      <c r="J375" s="448"/>
      <c r="K375" s="448"/>
      <c r="L375" s="448"/>
      <c r="M375" s="203"/>
      <c r="N375" s="204"/>
      <c r="O375" s="205">
        <v>1</v>
      </c>
      <c r="P375" s="206">
        <f t="shared" si="6"/>
        <v>0</v>
      </c>
      <c r="Q375" s="207"/>
      <c r="R375" s="208"/>
    </row>
    <row r="376" spans="1:18" ht="15" customHeight="1" x14ac:dyDescent="0.3">
      <c r="A376" s="199">
        <v>368</v>
      </c>
      <c r="B376" s="200"/>
      <c r="C376" s="209"/>
      <c r="D376" s="439"/>
      <c r="E376" s="440"/>
      <c r="F376" s="440"/>
      <c r="G376" s="440"/>
      <c r="H376" s="441"/>
      <c r="I376" s="202"/>
      <c r="J376" s="448"/>
      <c r="K376" s="448"/>
      <c r="L376" s="448"/>
      <c r="M376" s="203"/>
      <c r="N376" s="204"/>
      <c r="O376" s="205">
        <v>1</v>
      </c>
      <c r="P376" s="206">
        <f t="shared" si="6"/>
        <v>0</v>
      </c>
      <c r="Q376" s="207"/>
      <c r="R376" s="208"/>
    </row>
    <row r="377" spans="1:18" ht="15" customHeight="1" x14ac:dyDescent="0.3">
      <c r="A377" s="199">
        <v>369</v>
      </c>
      <c r="B377" s="200"/>
      <c r="C377" s="209"/>
      <c r="D377" s="439"/>
      <c r="E377" s="440"/>
      <c r="F377" s="440"/>
      <c r="G377" s="440"/>
      <c r="H377" s="441"/>
      <c r="I377" s="202"/>
      <c r="J377" s="448"/>
      <c r="K377" s="448"/>
      <c r="L377" s="448"/>
      <c r="M377" s="203"/>
      <c r="N377" s="204"/>
      <c r="O377" s="205">
        <v>1</v>
      </c>
      <c r="P377" s="206">
        <f t="shared" si="6"/>
        <v>0</v>
      </c>
      <c r="Q377" s="207"/>
      <c r="R377" s="208"/>
    </row>
    <row r="378" spans="1:18" ht="15" customHeight="1" x14ac:dyDescent="0.3">
      <c r="A378" s="199">
        <v>370</v>
      </c>
      <c r="B378" s="200"/>
      <c r="C378" s="209"/>
      <c r="D378" s="439"/>
      <c r="E378" s="440"/>
      <c r="F378" s="440"/>
      <c r="G378" s="440"/>
      <c r="H378" s="441"/>
      <c r="I378" s="202"/>
      <c r="J378" s="448"/>
      <c r="K378" s="448"/>
      <c r="L378" s="448"/>
      <c r="M378" s="203"/>
      <c r="N378" s="204"/>
      <c r="O378" s="205">
        <v>1</v>
      </c>
      <c r="P378" s="206">
        <f t="shared" si="6"/>
        <v>0</v>
      </c>
      <c r="Q378" s="207"/>
      <c r="R378" s="208"/>
    </row>
    <row r="379" spans="1:18" ht="15" customHeight="1" x14ac:dyDescent="0.3">
      <c r="A379" s="199">
        <v>371</v>
      </c>
      <c r="B379" s="200"/>
      <c r="C379" s="209"/>
      <c r="D379" s="439"/>
      <c r="E379" s="440"/>
      <c r="F379" s="440"/>
      <c r="G379" s="440"/>
      <c r="H379" s="441"/>
      <c r="I379" s="202"/>
      <c r="J379" s="448"/>
      <c r="K379" s="448"/>
      <c r="L379" s="448"/>
      <c r="M379" s="203"/>
      <c r="N379" s="204"/>
      <c r="O379" s="205">
        <v>1</v>
      </c>
      <c r="P379" s="206">
        <f t="shared" si="6"/>
        <v>0</v>
      </c>
      <c r="Q379" s="207"/>
      <c r="R379" s="208"/>
    </row>
    <row r="380" spans="1:18" ht="15" customHeight="1" x14ac:dyDescent="0.3">
      <c r="A380" s="199">
        <v>372</v>
      </c>
      <c r="B380" s="200"/>
      <c r="C380" s="202"/>
      <c r="D380" s="447"/>
      <c r="E380" s="447"/>
      <c r="F380" s="447"/>
      <c r="G380" s="447"/>
      <c r="H380" s="447"/>
      <c r="I380" s="202"/>
      <c r="J380" s="448"/>
      <c r="K380" s="448"/>
      <c r="L380" s="448"/>
      <c r="M380" s="203"/>
      <c r="N380" s="204"/>
      <c r="O380" s="205">
        <v>1</v>
      </c>
      <c r="P380" s="206">
        <f t="shared" si="6"/>
        <v>0</v>
      </c>
      <c r="Q380" s="207"/>
      <c r="R380" s="208"/>
    </row>
    <row r="381" spans="1:18" x14ac:dyDescent="0.3">
      <c r="A381" s="199">
        <v>373</v>
      </c>
      <c r="B381" s="200"/>
      <c r="C381" s="202"/>
      <c r="D381" s="447"/>
      <c r="E381" s="447"/>
      <c r="F381" s="447"/>
      <c r="G381" s="447"/>
      <c r="H381" s="447"/>
      <c r="I381" s="202"/>
      <c r="J381" s="448"/>
      <c r="K381" s="448"/>
      <c r="L381" s="448"/>
      <c r="M381" s="203"/>
      <c r="N381" s="204"/>
      <c r="O381" s="205">
        <v>1</v>
      </c>
      <c r="P381" s="206">
        <f t="shared" si="6"/>
        <v>0</v>
      </c>
      <c r="Q381" s="207"/>
      <c r="R381" s="208"/>
    </row>
    <row r="382" spans="1:18" x14ac:dyDescent="0.3">
      <c r="A382" s="199">
        <v>374</v>
      </c>
      <c r="B382" s="200"/>
      <c r="C382" s="202"/>
      <c r="D382" s="447"/>
      <c r="E382" s="447"/>
      <c r="F382" s="447"/>
      <c r="G382" s="447"/>
      <c r="H382" s="447"/>
      <c r="I382" s="202"/>
      <c r="J382" s="448"/>
      <c r="K382" s="448"/>
      <c r="L382" s="448"/>
      <c r="M382" s="203"/>
      <c r="N382" s="204"/>
      <c r="O382" s="205">
        <v>1</v>
      </c>
      <c r="P382" s="206">
        <f t="shared" si="6"/>
        <v>0</v>
      </c>
      <c r="Q382" s="207"/>
      <c r="R382" s="208"/>
    </row>
    <row r="383" spans="1:18" x14ac:dyDescent="0.3">
      <c r="A383" s="199">
        <v>375</v>
      </c>
      <c r="B383" s="200"/>
      <c r="C383" s="202"/>
      <c r="D383" s="447"/>
      <c r="E383" s="447"/>
      <c r="F383" s="447"/>
      <c r="G383" s="447"/>
      <c r="H383" s="447"/>
      <c r="I383" s="202"/>
      <c r="J383" s="448"/>
      <c r="K383" s="448"/>
      <c r="L383" s="448"/>
      <c r="M383" s="203"/>
      <c r="N383" s="204"/>
      <c r="O383" s="205">
        <v>1</v>
      </c>
      <c r="P383" s="206">
        <f t="shared" si="6"/>
        <v>0</v>
      </c>
      <c r="Q383" s="207"/>
      <c r="R383" s="208"/>
    </row>
    <row r="384" spans="1:18" x14ac:dyDescent="0.3">
      <c r="A384" s="199">
        <v>376</v>
      </c>
      <c r="B384" s="200"/>
      <c r="C384" s="202"/>
      <c r="D384" s="447"/>
      <c r="E384" s="447"/>
      <c r="F384" s="447"/>
      <c r="G384" s="447"/>
      <c r="H384" s="447"/>
      <c r="I384" s="202"/>
      <c r="J384" s="448"/>
      <c r="K384" s="448"/>
      <c r="L384" s="448"/>
      <c r="M384" s="203"/>
      <c r="N384" s="204"/>
      <c r="O384" s="205">
        <v>1</v>
      </c>
      <c r="P384" s="206">
        <f t="shared" si="6"/>
        <v>0</v>
      </c>
      <c r="Q384" s="207"/>
      <c r="R384" s="208"/>
    </row>
    <row r="385" spans="1:18" x14ac:dyDescent="0.3">
      <c r="A385" s="199">
        <v>377</v>
      </c>
      <c r="B385" s="200"/>
      <c r="C385" s="202"/>
      <c r="D385" s="447"/>
      <c r="E385" s="447"/>
      <c r="F385" s="447"/>
      <c r="G385" s="447"/>
      <c r="H385" s="447"/>
      <c r="I385" s="202"/>
      <c r="J385" s="448"/>
      <c r="K385" s="448"/>
      <c r="L385" s="448"/>
      <c r="M385" s="203"/>
      <c r="N385" s="204"/>
      <c r="O385" s="205">
        <v>1</v>
      </c>
      <c r="P385" s="206">
        <f t="shared" si="6"/>
        <v>0</v>
      </c>
      <c r="Q385" s="207"/>
      <c r="R385" s="208"/>
    </row>
    <row r="386" spans="1:18" ht="15" customHeight="1" x14ac:dyDescent="0.3">
      <c r="A386" s="199">
        <v>378</v>
      </c>
      <c r="B386" s="200"/>
      <c r="C386" s="202"/>
      <c r="D386" s="447"/>
      <c r="E386" s="447"/>
      <c r="F386" s="447"/>
      <c r="G386" s="447"/>
      <c r="H386" s="447"/>
      <c r="I386" s="202"/>
      <c r="J386" s="448"/>
      <c r="K386" s="448"/>
      <c r="L386" s="448"/>
      <c r="M386" s="203"/>
      <c r="N386" s="204"/>
      <c r="O386" s="205">
        <v>1</v>
      </c>
      <c r="P386" s="206">
        <f t="shared" si="6"/>
        <v>0</v>
      </c>
      <c r="Q386" s="207"/>
      <c r="R386" s="208"/>
    </row>
    <row r="387" spans="1:18" x14ac:dyDescent="0.3">
      <c r="A387" s="199">
        <v>379</v>
      </c>
      <c r="B387" s="200"/>
      <c r="C387" s="202"/>
      <c r="D387" s="447"/>
      <c r="E387" s="447"/>
      <c r="F387" s="447"/>
      <c r="G387" s="447"/>
      <c r="H387" s="447"/>
      <c r="I387" s="202"/>
      <c r="J387" s="448"/>
      <c r="K387" s="448"/>
      <c r="L387" s="448"/>
      <c r="M387" s="203" t="s">
        <v>132</v>
      </c>
      <c r="N387" s="204"/>
      <c r="O387" s="205">
        <v>1</v>
      </c>
      <c r="P387" s="206">
        <f t="shared" si="6"/>
        <v>0</v>
      </c>
      <c r="Q387" s="207"/>
      <c r="R387" s="208"/>
    </row>
    <row r="388" spans="1:18" x14ac:dyDescent="0.3">
      <c r="A388" s="199">
        <v>380</v>
      </c>
      <c r="B388" s="200"/>
      <c r="C388" s="202"/>
      <c r="D388" s="447"/>
      <c r="E388" s="447"/>
      <c r="F388" s="447"/>
      <c r="G388" s="447"/>
      <c r="H388" s="447"/>
      <c r="I388" s="202"/>
      <c r="J388" s="448"/>
      <c r="K388" s="448"/>
      <c r="L388" s="448"/>
      <c r="M388" s="203" t="s">
        <v>132</v>
      </c>
      <c r="N388" s="204"/>
      <c r="O388" s="205">
        <v>1</v>
      </c>
      <c r="P388" s="206">
        <f t="shared" si="6"/>
        <v>0</v>
      </c>
      <c r="Q388" s="207"/>
      <c r="R388" s="208"/>
    </row>
    <row r="389" spans="1:18" x14ac:dyDescent="0.3">
      <c r="A389" s="199">
        <v>381</v>
      </c>
      <c r="B389" s="200"/>
      <c r="C389" s="202"/>
      <c r="D389" s="447"/>
      <c r="E389" s="447"/>
      <c r="F389" s="447"/>
      <c r="G389" s="447"/>
      <c r="H389" s="447"/>
      <c r="I389" s="202"/>
      <c r="J389" s="448"/>
      <c r="K389" s="448"/>
      <c r="L389" s="448"/>
      <c r="M389" s="203" t="s">
        <v>132</v>
      </c>
      <c r="N389" s="204"/>
      <c r="O389" s="205">
        <v>1</v>
      </c>
      <c r="P389" s="206">
        <f t="shared" si="6"/>
        <v>0</v>
      </c>
      <c r="Q389" s="207"/>
      <c r="R389" s="208"/>
    </row>
    <row r="390" spans="1:18" x14ac:dyDescent="0.3">
      <c r="A390" s="199">
        <v>382</v>
      </c>
      <c r="B390" s="200"/>
      <c r="C390" s="202"/>
      <c r="D390" s="447"/>
      <c r="E390" s="447"/>
      <c r="F390" s="447"/>
      <c r="G390" s="447"/>
      <c r="H390" s="447"/>
      <c r="I390" s="202"/>
      <c r="J390" s="448"/>
      <c r="K390" s="448"/>
      <c r="L390" s="448"/>
      <c r="M390" s="203" t="s">
        <v>132</v>
      </c>
      <c r="N390" s="204"/>
      <c r="O390" s="205">
        <v>1</v>
      </c>
      <c r="P390" s="206">
        <f t="shared" si="6"/>
        <v>0</v>
      </c>
      <c r="Q390" s="207"/>
      <c r="R390" s="208"/>
    </row>
    <row r="391" spans="1:18" x14ac:dyDescent="0.3">
      <c r="A391" s="199">
        <v>383</v>
      </c>
      <c r="B391" s="200"/>
      <c r="C391" s="202"/>
      <c r="D391" s="447"/>
      <c r="E391" s="447"/>
      <c r="F391" s="447"/>
      <c r="G391" s="447"/>
      <c r="H391" s="447"/>
      <c r="I391" s="202"/>
      <c r="J391" s="448"/>
      <c r="K391" s="448"/>
      <c r="L391" s="448"/>
      <c r="M391" s="203" t="s">
        <v>132</v>
      </c>
      <c r="N391" s="204"/>
      <c r="O391" s="205">
        <v>1</v>
      </c>
      <c r="P391" s="206">
        <f t="shared" si="6"/>
        <v>0</v>
      </c>
      <c r="Q391" s="207"/>
      <c r="R391" s="208"/>
    </row>
    <row r="392" spans="1:18" x14ac:dyDescent="0.3">
      <c r="A392" s="199">
        <v>384</v>
      </c>
      <c r="B392" s="200"/>
      <c r="C392" s="202"/>
      <c r="D392" s="447"/>
      <c r="E392" s="447"/>
      <c r="F392" s="447"/>
      <c r="G392" s="447"/>
      <c r="H392" s="447"/>
      <c r="I392" s="202"/>
      <c r="J392" s="448"/>
      <c r="K392" s="448"/>
      <c r="L392" s="448"/>
      <c r="M392" s="203" t="s">
        <v>132</v>
      </c>
      <c r="N392" s="204"/>
      <c r="O392" s="205">
        <v>1</v>
      </c>
      <c r="P392" s="206">
        <f t="shared" si="6"/>
        <v>0</v>
      </c>
      <c r="Q392" s="207"/>
      <c r="R392" s="208"/>
    </row>
    <row r="393" spans="1:18" x14ac:dyDescent="0.3">
      <c r="A393" s="199">
        <v>385</v>
      </c>
      <c r="B393" s="200"/>
      <c r="C393" s="202"/>
      <c r="D393" s="447"/>
      <c r="E393" s="447"/>
      <c r="F393" s="447"/>
      <c r="G393" s="447"/>
      <c r="H393" s="447"/>
      <c r="I393" s="202"/>
      <c r="J393" s="448"/>
      <c r="K393" s="448"/>
      <c r="L393" s="448"/>
      <c r="M393" s="203" t="s">
        <v>132</v>
      </c>
      <c r="N393" s="204"/>
      <c r="O393" s="205">
        <v>1</v>
      </c>
      <c r="P393" s="206">
        <f t="shared" si="6"/>
        <v>0</v>
      </c>
      <c r="Q393" s="207"/>
      <c r="R393" s="208"/>
    </row>
    <row r="394" spans="1:18" x14ac:dyDescent="0.3">
      <c r="A394" s="199">
        <v>386</v>
      </c>
      <c r="B394" s="200"/>
      <c r="C394" s="202"/>
      <c r="D394" s="447"/>
      <c r="E394" s="447"/>
      <c r="F394" s="447"/>
      <c r="G394" s="447"/>
      <c r="H394" s="447"/>
      <c r="I394" s="202"/>
      <c r="J394" s="448"/>
      <c r="K394" s="448"/>
      <c r="L394" s="448"/>
      <c r="M394" s="203" t="s">
        <v>132</v>
      </c>
      <c r="N394" s="204"/>
      <c r="O394" s="205">
        <v>1</v>
      </c>
      <c r="P394" s="206">
        <f t="shared" si="6"/>
        <v>0</v>
      </c>
      <c r="Q394" s="207"/>
      <c r="R394" s="208"/>
    </row>
    <row r="395" spans="1:18" x14ac:dyDescent="0.3">
      <c r="A395" s="199">
        <v>387</v>
      </c>
      <c r="B395" s="200"/>
      <c r="C395" s="202"/>
      <c r="D395" s="447"/>
      <c r="E395" s="447"/>
      <c r="F395" s="447"/>
      <c r="G395" s="447"/>
      <c r="H395" s="447"/>
      <c r="I395" s="202"/>
      <c r="J395" s="448"/>
      <c r="K395" s="448"/>
      <c r="L395" s="448"/>
      <c r="M395" s="203" t="s">
        <v>132</v>
      </c>
      <c r="N395" s="204"/>
      <c r="O395" s="205">
        <v>1</v>
      </c>
      <c r="P395" s="206">
        <f t="shared" si="6"/>
        <v>0</v>
      </c>
      <c r="Q395" s="207"/>
      <c r="R395" s="208"/>
    </row>
    <row r="396" spans="1:18" x14ac:dyDescent="0.3">
      <c r="A396" s="199">
        <v>388</v>
      </c>
      <c r="B396" s="200"/>
      <c r="C396" s="202"/>
      <c r="D396" s="447"/>
      <c r="E396" s="447"/>
      <c r="F396" s="447"/>
      <c r="G396" s="447"/>
      <c r="H396" s="447"/>
      <c r="I396" s="202"/>
      <c r="J396" s="448"/>
      <c r="K396" s="448"/>
      <c r="L396" s="448"/>
      <c r="M396" s="203" t="s">
        <v>132</v>
      </c>
      <c r="N396" s="204"/>
      <c r="O396" s="205">
        <v>1</v>
      </c>
      <c r="P396" s="206">
        <f t="shared" ref="P396:P421" si="7">IF(N396&lt;0,0,SUM(N396*O396))</f>
        <v>0</v>
      </c>
      <c r="Q396" s="207"/>
      <c r="R396" s="208"/>
    </row>
    <row r="397" spans="1:18" x14ac:dyDescent="0.3">
      <c r="A397" s="199">
        <v>389</v>
      </c>
      <c r="B397" s="200"/>
      <c r="C397" s="202"/>
      <c r="D397" s="447"/>
      <c r="E397" s="447"/>
      <c r="F397" s="447"/>
      <c r="G397" s="447"/>
      <c r="H397" s="447"/>
      <c r="I397" s="202"/>
      <c r="J397" s="448"/>
      <c r="K397" s="448"/>
      <c r="L397" s="448"/>
      <c r="M397" s="203" t="s">
        <v>132</v>
      </c>
      <c r="N397" s="204"/>
      <c r="O397" s="205">
        <v>1</v>
      </c>
      <c r="P397" s="206">
        <f t="shared" si="7"/>
        <v>0</v>
      </c>
      <c r="Q397" s="207"/>
      <c r="R397" s="208"/>
    </row>
    <row r="398" spans="1:18" x14ac:dyDescent="0.3">
      <c r="A398" s="199">
        <v>390</v>
      </c>
      <c r="B398" s="200"/>
      <c r="C398" s="202"/>
      <c r="D398" s="447"/>
      <c r="E398" s="447"/>
      <c r="F398" s="447"/>
      <c r="G398" s="447"/>
      <c r="H398" s="447"/>
      <c r="I398" s="202"/>
      <c r="J398" s="448"/>
      <c r="K398" s="448"/>
      <c r="L398" s="448"/>
      <c r="M398" s="203" t="s">
        <v>132</v>
      </c>
      <c r="N398" s="204"/>
      <c r="O398" s="205">
        <v>1</v>
      </c>
      <c r="P398" s="206">
        <f t="shared" si="7"/>
        <v>0</v>
      </c>
      <c r="Q398" s="207"/>
      <c r="R398" s="208"/>
    </row>
    <row r="399" spans="1:18" x14ac:dyDescent="0.3">
      <c r="A399" s="199">
        <v>391</v>
      </c>
      <c r="B399" s="200"/>
      <c r="C399" s="202"/>
      <c r="D399" s="447"/>
      <c r="E399" s="447"/>
      <c r="F399" s="447"/>
      <c r="G399" s="447"/>
      <c r="H399" s="447"/>
      <c r="I399" s="202"/>
      <c r="J399" s="448"/>
      <c r="K399" s="448"/>
      <c r="L399" s="448"/>
      <c r="M399" s="203" t="s">
        <v>132</v>
      </c>
      <c r="N399" s="204"/>
      <c r="O399" s="205">
        <v>1</v>
      </c>
      <c r="P399" s="206">
        <f t="shared" si="7"/>
        <v>0</v>
      </c>
      <c r="Q399" s="207"/>
      <c r="R399" s="208"/>
    </row>
    <row r="400" spans="1:18" x14ac:dyDescent="0.3">
      <c r="A400" s="199">
        <v>392</v>
      </c>
      <c r="B400" s="200"/>
      <c r="C400" s="202"/>
      <c r="D400" s="447"/>
      <c r="E400" s="447"/>
      <c r="F400" s="447"/>
      <c r="G400" s="447"/>
      <c r="H400" s="447"/>
      <c r="I400" s="202"/>
      <c r="J400" s="448"/>
      <c r="K400" s="448"/>
      <c r="L400" s="448"/>
      <c r="M400" s="203" t="s">
        <v>132</v>
      </c>
      <c r="N400" s="204"/>
      <c r="O400" s="205">
        <v>1</v>
      </c>
      <c r="P400" s="206">
        <f t="shared" si="7"/>
        <v>0</v>
      </c>
      <c r="Q400" s="207"/>
      <c r="R400" s="208"/>
    </row>
    <row r="401" spans="1:18" x14ac:dyDescent="0.3">
      <c r="A401" s="199">
        <v>393</v>
      </c>
      <c r="B401" s="200"/>
      <c r="C401" s="202"/>
      <c r="D401" s="447"/>
      <c r="E401" s="447"/>
      <c r="F401" s="447"/>
      <c r="G401" s="447"/>
      <c r="H401" s="447"/>
      <c r="I401" s="202"/>
      <c r="J401" s="448"/>
      <c r="K401" s="448"/>
      <c r="L401" s="448"/>
      <c r="M401" s="203" t="s">
        <v>132</v>
      </c>
      <c r="N401" s="204"/>
      <c r="O401" s="205">
        <v>1</v>
      </c>
      <c r="P401" s="206">
        <f t="shared" si="7"/>
        <v>0</v>
      </c>
      <c r="Q401" s="207"/>
      <c r="R401" s="208"/>
    </row>
    <row r="402" spans="1:18" x14ac:dyDescent="0.3">
      <c r="A402" s="199">
        <v>394</v>
      </c>
      <c r="B402" s="200"/>
      <c r="C402" s="202"/>
      <c r="D402" s="447"/>
      <c r="E402" s="447"/>
      <c r="F402" s="447"/>
      <c r="G402" s="447"/>
      <c r="H402" s="447"/>
      <c r="I402" s="202"/>
      <c r="J402" s="448"/>
      <c r="K402" s="448"/>
      <c r="L402" s="448"/>
      <c r="M402" s="203" t="s">
        <v>132</v>
      </c>
      <c r="N402" s="204"/>
      <c r="O402" s="205">
        <v>1</v>
      </c>
      <c r="P402" s="206">
        <f t="shared" si="7"/>
        <v>0</v>
      </c>
      <c r="Q402" s="207"/>
      <c r="R402" s="208"/>
    </row>
    <row r="403" spans="1:18" x14ac:dyDescent="0.3">
      <c r="A403" s="199">
        <v>395</v>
      </c>
      <c r="B403" s="200"/>
      <c r="C403" s="202"/>
      <c r="D403" s="447"/>
      <c r="E403" s="447"/>
      <c r="F403" s="447"/>
      <c r="G403" s="447"/>
      <c r="H403" s="447"/>
      <c r="I403" s="202"/>
      <c r="J403" s="448"/>
      <c r="K403" s="448"/>
      <c r="L403" s="448"/>
      <c r="M403" s="203" t="s">
        <v>132</v>
      </c>
      <c r="N403" s="204"/>
      <c r="O403" s="205">
        <v>1</v>
      </c>
      <c r="P403" s="206">
        <f t="shared" si="7"/>
        <v>0</v>
      </c>
      <c r="Q403" s="207"/>
      <c r="R403" s="208"/>
    </row>
    <row r="404" spans="1:18" x14ac:dyDescent="0.3">
      <c r="A404" s="199">
        <v>396</v>
      </c>
      <c r="B404" s="200"/>
      <c r="C404" s="202"/>
      <c r="D404" s="447"/>
      <c r="E404" s="447"/>
      <c r="F404" s="447"/>
      <c r="G404" s="447"/>
      <c r="H404" s="447"/>
      <c r="I404" s="202"/>
      <c r="J404" s="448"/>
      <c r="K404" s="448"/>
      <c r="L404" s="448"/>
      <c r="M404" s="203" t="s">
        <v>132</v>
      </c>
      <c r="N404" s="204"/>
      <c r="O404" s="205">
        <v>1</v>
      </c>
      <c r="P404" s="206">
        <f t="shared" si="7"/>
        <v>0</v>
      </c>
      <c r="Q404" s="207"/>
      <c r="R404" s="208"/>
    </row>
    <row r="405" spans="1:18" x14ac:dyDescent="0.3">
      <c r="A405" s="199">
        <v>397</v>
      </c>
      <c r="B405" s="200"/>
      <c r="C405" s="202"/>
      <c r="D405" s="447"/>
      <c r="E405" s="447"/>
      <c r="F405" s="447"/>
      <c r="G405" s="447"/>
      <c r="H405" s="447"/>
      <c r="I405" s="202"/>
      <c r="J405" s="448"/>
      <c r="K405" s="448"/>
      <c r="L405" s="448"/>
      <c r="M405" s="203" t="s">
        <v>132</v>
      </c>
      <c r="N405" s="204"/>
      <c r="O405" s="205">
        <v>1</v>
      </c>
      <c r="P405" s="206">
        <f t="shared" si="7"/>
        <v>0</v>
      </c>
      <c r="Q405" s="207"/>
      <c r="R405" s="208"/>
    </row>
    <row r="406" spans="1:18" x14ac:dyDescent="0.3">
      <c r="A406" s="199">
        <v>398</v>
      </c>
      <c r="B406" s="200"/>
      <c r="C406" s="202"/>
      <c r="D406" s="447"/>
      <c r="E406" s="447"/>
      <c r="F406" s="447"/>
      <c r="G406" s="447"/>
      <c r="H406" s="447"/>
      <c r="I406" s="202"/>
      <c r="J406" s="448"/>
      <c r="K406" s="448"/>
      <c r="L406" s="448"/>
      <c r="M406" s="203" t="s">
        <v>132</v>
      </c>
      <c r="N406" s="204"/>
      <c r="O406" s="205">
        <v>1</v>
      </c>
      <c r="P406" s="206">
        <f t="shared" si="7"/>
        <v>0</v>
      </c>
      <c r="Q406" s="207"/>
      <c r="R406" s="208"/>
    </row>
    <row r="407" spans="1:18" x14ac:dyDescent="0.3">
      <c r="A407" s="199">
        <v>399</v>
      </c>
      <c r="B407" s="200"/>
      <c r="C407" s="202"/>
      <c r="D407" s="447"/>
      <c r="E407" s="447"/>
      <c r="F407" s="447"/>
      <c r="G407" s="447"/>
      <c r="H407" s="447"/>
      <c r="I407" s="202"/>
      <c r="J407" s="448"/>
      <c r="K407" s="448"/>
      <c r="L407" s="448"/>
      <c r="M407" s="203" t="s">
        <v>132</v>
      </c>
      <c r="N407" s="204"/>
      <c r="O407" s="205">
        <v>1</v>
      </c>
      <c r="P407" s="206">
        <f t="shared" si="7"/>
        <v>0</v>
      </c>
      <c r="Q407" s="207"/>
      <c r="R407" s="208"/>
    </row>
    <row r="408" spans="1:18" x14ac:dyDescent="0.3">
      <c r="A408" s="199">
        <v>400</v>
      </c>
      <c r="B408" s="200"/>
      <c r="C408" s="202"/>
      <c r="D408" s="447"/>
      <c r="E408" s="447"/>
      <c r="F408" s="447"/>
      <c r="G408" s="447"/>
      <c r="H408" s="447"/>
      <c r="I408" s="202"/>
      <c r="J408" s="448"/>
      <c r="K408" s="448"/>
      <c r="L408" s="448"/>
      <c r="M408" s="203" t="s">
        <v>132</v>
      </c>
      <c r="N408" s="204"/>
      <c r="O408" s="205">
        <v>1</v>
      </c>
      <c r="P408" s="206">
        <f t="shared" si="7"/>
        <v>0</v>
      </c>
      <c r="Q408" s="207"/>
      <c r="R408" s="208"/>
    </row>
    <row r="409" spans="1:18" x14ac:dyDescent="0.3">
      <c r="A409" s="199">
        <v>401</v>
      </c>
      <c r="B409" s="200"/>
      <c r="C409" s="202"/>
      <c r="D409" s="447"/>
      <c r="E409" s="447"/>
      <c r="F409" s="447"/>
      <c r="G409" s="447"/>
      <c r="H409" s="447"/>
      <c r="I409" s="202"/>
      <c r="J409" s="448"/>
      <c r="K409" s="448"/>
      <c r="L409" s="448"/>
      <c r="M409" s="203" t="s">
        <v>132</v>
      </c>
      <c r="N409" s="204"/>
      <c r="O409" s="205">
        <v>1</v>
      </c>
      <c r="P409" s="206">
        <f t="shared" si="7"/>
        <v>0</v>
      </c>
      <c r="Q409" s="207"/>
      <c r="R409" s="208"/>
    </row>
    <row r="410" spans="1:18" x14ac:dyDescent="0.3">
      <c r="A410" s="199">
        <v>402</v>
      </c>
      <c r="B410" s="200"/>
      <c r="C410" s="202"/>
      <c r="D410" s="447"/>
      <c r="E410" s="447"/>
      <c r="F410" s="447"/>
      <c r="G410" s="447"/>
      <c r="H410" s="447"/>
      <c r="I410" s="202"/>
      <c r="J410" s="448"/>
      <c r="K410" s="448"/>
      <c r="L410" s="448"/>
      <c r="M410" s="203" t="s">
        <v>132</v>
      </c>
      <c r="N410" s="204"/>
      <c r="O410" s="205">
        <v>1</v>
      </c>
      <c r="P410" s="206">
        <f t="shared" si="7"/>
        <v>0</v>
      </c>
      <c r="Q410" s="207"/>
      <c r="R410" s="208"/>
    </row>
    <row r="411" spans="1:18" x14ac:dyDescent="0.3">
      <c r="A411" s="199">
        <v>403</v>
      </c>
      <c r="B411" s="200"/>
      <c r="C411" s="202"/>
      <c r="D411" s="447"/>
      <c r="E411" s="447"/>
      <c r="F411" s="447"/>
      <c r="G411" s="447"/>
      <c r="H411" s="447"/>
      <c r="I411" s="202"/>
      <c r="J411" s="448"/>
      <c r="K411" s="448"/>
      <c r="L411" s="448"/>
      <c r="M411" s="203" t="s">
        <v>132</v>
      </c>
      <c r="N411" s="204"/>
      <c r="O411" s="205">
        <v>1</v>
      </c>
      <c r="P411" s="206">
        <f t="shared" si="7"/>
        <v>0</v>
      </c>
      <c r="Q411" s="207"/>
      <c r="R411" s="208"/>
    </row>
    <row r="412" spans="1:18" x14ac:dyDescent="0.3">
      <c r="A412" s="199">
        <v>404</v>
      </c>
      <c r="B412" s="200"/>
      <c r="C412" s="202"/>
      <c r="D412" s="447"/>
      <c r="E412" s="447"/>
      <c r="F412" s="447"/>
      <c r="G412" s="447"/>
      <c r="H412" s="447"/>
      <c r="I412" s="202"/>
      <c r="J412" s="448"/>
      <c r="K412" s="448"/>
      <c r="L412" s="448"/>
      <c r="M412" s="203" t="s">
        <v>132</v>
      </c>
      <c r="N412" s="204"/>
      <c r="O412" s="205">
        <v>1</v>
      </c>
      <c r="P412" s="206">
        <f t="shared" si="7"/>
        <v>0</v>
      </c>
      <c r="Q412" s="207"/>
      <c r="R412" s="208"/>
    </row>
    <row r="413" spans="1:18" x14ac:dyDescent="0.3">
      <c r="A413" s="199">
        <v>405</v>
      </c>
      <c r="B413" s="200"/>
      <c r="C413" s="202"/>
      <c r="D413" s="447"/>
      <c r="E413" s="447"/>
      <c r="F413" s="447"/>
      <c r="G413" s="447"/>
      <c r="H413" s="447"/>
      <c r="I413" s="202"/>
      <c r="J413" s="448"/>
      <c r="K413" s="448"/>
      <c r="L413" s="448"/>
      <c r="M413" s="203" t="s">
        <v>132</v>
      </c>
      <c r="N413" s="204"/>
      <c r="O413" s="205">
        <v>1</v>
      </c>
      <c r="P413" s="206">
        <f t="shared" si="7"/>
        <v>0</v>
      </c>
      <c r="Q413" s="207"/>
      <c r="R413" s="208"/>
    </row>
    <row r="414" spans="1:18" x14ac:dyDescent="0.3">
      <c r="A414" s="199">
        <v>406</v>
      </c>
      <c r="B414" s="200"/>
      <c r="C414" s="202"/>
      <c r="D414" s="447"/>
      <c r="E414" s="447"/>
      <c r="F414" s="447"/>
      <c r="G414" s="447"/>
      <c r="H414" s="447"/>
      <c r="I414" s="202"/>
      <c r="J414" s="448"/>
      <c r="K414" s="448"/>
      <c r="L414" s="448"/>
      <c r="M414" s="203" t="s">
        <v>132</v>
      </c>
      <c r="N414" s="204"/>
      <c r="O414" s="205">
        <v>1</v>
      </c>
      <c r="P414" s="206">
        <f t="shared" si="7"/>
        <v>0</v>
      </c>
      <c r="Q414" s="207"/>
      <c r="R414" s="208"/>
    </row>
    <row r="415" spans="1:18" x14ac:dyDescent="0.3">
      <c r="A415" s="199">
        <v>407</v>
      </c>
      <c r="B415" s="200"/>
      <c r="C415" s="202"/>
      <c r="D415" s="447"/>
      <c r="E415" s="447"/>
      <c r="F415" s="447"/>
      <c r="G415" s="447"/>
      <c r="H415" s="447"/>
      <c r="I415" s="202"/>
      <c r="J415" s="448"/>
      <c r="K415" s="448"/>
      <c r="L415" s="448"/>
      <c r="M415" s="203" t="s">
        <v>132</v>
      </c>
      <c r="N415" s="204"/>
      <c r="O415" s="205">
        <v>1</v>
      </c>
      <c r="P415" s="206">
        <f t="shared" si="7"/>
        <v>0</v>
      </c>
      <c r="Q415" s="207"/>
      <c r="R415" s="208"/>
    </row>
    <row r="416" spans="1:18" x14ac:dyDescent="0.3">
      <c r="A416" s="199">
        <v>408</v>
      </c>
      <c r="B416" s="200"/>
      <c r="C416" s="202"/>
      <c r="D416" s="447"/>
      <c r="E416" s="447"/>
      <c r="F416" s="447"/>
      <c r="G416" s="447"/>
      <c r="H416" s="447"/>
      <c r="I416" s="202"/>
      <c r="J416" s="448"/>
      <c r="K416" s="448"/>
      <c r="L416" s="448"/>
      <c r="M416" s="203" t="s">
        <v>132</v>
      </c>
      <c r="N416" s="204"/>
      <c r="O416" s="205">
        <v>1</v>
      </c>
      <c r="P416" s="206">
        <f t="shared" si="7"/>
        <v>0</v>
      </c>
      <c r="Q416" s="207"/>
      <c r="R416" s="208"/>
    </row>
    <row r="417" spans="1:18" x14ac:dyDescent="0.3">
      <c r="A417" s="199">
        <v>409</v>
      </c>
      <c r="B417" s="200"/>
      <c r="C417" s="202"/>
      <c r="D417" s="447"/>
      <c r="E417" s="447"/>
      <c r="F417" s="447"/>
      <c r="G417" s="447"/>
      <c r="H417" s="447"/>
      <c r="I417" s="202"/>
      <c r="J417" s="448"/>
      <c r="K417" s="448"/>
      <c r="L417" s="448"/>
      <c r="M417" s="203" t="s">
        <v>132</v>
      </c>
      <c r="N417" s="204"/>
      <c r="O417" s="205">
        <v>1</v>
      </c>
      <c r="P417" s="206">
        <f t="shared" si="7"/>
        <v>0</v>
      </c>
      <c r="Q417" s="207"/>
      <c r="R417" s="208"/>
    </row>
    <row r="418" spans="1:18" x14ac:dyDescent="0.3">
      <c r="A418" s="199">
        <v>410</v>
      </c>
      <c r="B418" s="200"/>
      <c r="C418" s="202"/>
      <c r="D418" s="447"/>
      <c r="E418" s="447"/>
      <c r="F418" s="447"/>
      <c r="G418" s="447"/>
      <c r="H418" s="447"/>
      <c r="I418" s="202"/>
      <c r="J418" s="448"/>
      <c r="K418" s="448"/>
      <c r="L418" s="448"/>
      <c r="M418" s="203" t="s">
        <v>132</v>
      </c>
      <c r="N418" s="204"/>
      <c r="O418" s="205">
        <v>1</v>
      </c>
      <c r="P418" s="206">
        <f t="shared" si="7"/>
        <v>0</v>
      </c>
      <c r="Q418" s="207"/>
      <c r="R418" s="208"/>
    </row>
    <row r="419" spans="1:18" x14ac:dyDescent="0.3">
      <c r="A419" s="199">
        <v>411</v>
      </c>
      <c r="B419" s="200"/>
      <c r="C419" s="202"/>
      <c r="D419" s="447"/>
      <c r="E419" s="447"/>
      <c r="F419" s="447"/>
      <c r="G419" s="447"/>
      <c r="H419" s="447"/>
      <c r="I419" s="202"/>
      <c r="J419" s="448"/>
      <c r="K419" s="448"/>
      <c r="L419" s="448"/>
      <c r="M419" s="203" t="s">
        <v>132</v>
      </c>
      <c r="N419" s="204"/>
      <c r="O419" s="205">
        <v>1</v>
      </c>
      <c r="P419" s="206">
        <f t="shared" si="7"/>
        <v>0</v>
      </c>
      <c r="Q419" s="207"/>
      <c r="R419" s="208"/>
    </row>
    <row r="420" spans="1:18" x14ac:dyDescent="0.3">
      <c r="A420" s="199">
        <v>412</v>
      </c>
      <c r="B420" s="200"/>
      <c r="C420" s="202"/>
      <c r="D420" s="447"/>
      <c r="E420" s="447"/>
      <c r="F420" s="447"/>
      <c r="G420" s="447"/>
      <c r="H420" s="447"/>
      <c r="I420" s="202"/>
      <c r="J420" s="448"/>
      <c r="K420" s="448"/>
      <c r="L420" s="448"/>
      <c r="M420" s="203" t="s">
        <v>132</v>
      </c>
      <c r="N420" s="204"/>
      <c r="O420" s="205">
        <v>1</v>
      </c>
      <c r="P420" s="206">
        <f t="shared" si="7"/>
        <v>0</v>
      </c>
      <c r="Q420" s="207"/>
      <c r="R420" s="208"/>
    </row>
    <row r="421" spans="1:18" x14ac:dyDescent="0.3">
      <c r="A421" s="199">
        <v>413</v>
      </c>
      <c r="B421" s="200"/>
      <c r="C421" s="202"/>
      <c r="D421" s="447"/>
      <c r="E421" s="447"/>
      <c r="F421" s="447"/>
      <c r="G421" s="447"/>
      <c r="H421" s="447"/>
      <c r="I421" s="202"/>
      <c r="J421" s="448"/>
      <c r="K421" s="448"/>
      <c r="L421" s="448"/>
      <c r="M421" s="203" t="s">
        <v>132</v>
      </c>
      <c r="N421" s="204"/>
      <c r="O421" s="205">
        <v>1</v>
      </c>
      <c r="P421" s="206">
        <f t="shared" si="7"/>
        <v>0</v>
      </c>
      <c r="Q421" s="207"/>
      <c r="R421" s="208"/>
    </row>
    <row r="422" spans="1:18" x14ac:dyDescent="0.3">
      <c r="A422" s="199">
        <v>414</v>
      </c>
      <c r="B422" s="200"/>
      <c r="C422" s="202"/>
      <c r="D422" s="447"/>
      <c r="E422" s="447"/>
      <c r="F422" s="447"/>
      <c r="G422" s="447"/>
      <c r="H422" s="447"/>
      <c r="I422" s="202"/>
      <c r="J422" s="448"/>
      <c r="K422" s="448"/>
      <c r="L422" s="448"/>
      <c r="M422" s="203" t="s">
        <v>132</v>
      </c>
      <c r="N422" s="204"/>
      <c r="O422" s="205">
        <v>1</v>
      </c>
      <c r="P422" s="206">
        <f t="shared" ref="P422:P439" si="8">IF(N422&lt;0,0,SUM(N422*O422))</f>
        <v>0</v>
      </c>
      <c r="Q422" s="207"/>
      <c r="R422" s="208"/>
    </row>
    <row r="423" spans="1:18" x14ac:dyDescent="0.3">
      <c r="A423" s="199">
        <v>415</v>
      </c>
      <c r="B423" s="200"/>
      <c r="C423" s="202"/>
      <c r="D423" s="447"/>
      <c r="E423" s="447"/>
      <c r="F423" s="447"/>
      <c r="G423" s="447"/>
      <c r="H423" s="447"/>
      <c r="I423" s="202"/>
      <c r="J423" s="448"/>
      <c r="K423" s="448"/>
      <c r="L423" s="448"/>
      <c r="M423" s="203" t="s">
        <v>132</v>
      </c>
      <c r="N423" s="204"/>
      <c r="O423" s="205">
        <v>1</v>
      </c>
      <c r="P423" s="206">
        <f t="shared" si="8"/>
        <v>0</v>
      </c>
      <c r="Q423" s="207"/>
      <c r="R423" s="208"/>
    </row>
    <row r="424" spans="1:18" x14ac:dyDescent="0.3">
      <c r="A424" s="199">
        <v>416</v>
      </c>
      <c r="B424" s="200"/>
      <c r="C424" s="202"/>
      <c r="D424" s="447"/>
      <c r="E424" s="447"/>
      <c r="F424" s="447"/>
      <c r="G424" s="447"/>
      <c r="H424" s="447"/>
      <c r="I424" s="202"/>
      <c r="J424" s="448"/>
      <c r="K424" s="448"/>
      <c r="L424" s="448"/>
      <c r="M424" s="203" t="s">
        <v>132</v>
      </c>
      <c r="N424" s="204"/>
      <c r="O424" s="205">
        <v>1</v>
      </c>
      <c r="P424" s="206">
        <f t="shared" si="8"/>
        <v>0</v>
      </c>
      <c r="Q424" s="207"/>
      <c r="R424" s="208"/>
    </row>
    <row r="425" spans="1:18" x14ac:dyDescent="0.3">
      <c r="A425" s="199">
        <v>417</v>
      </c>
      <c r="B425" s="200"/>
      <c r="C425" s="202"/>
      <c r="D425" s="447"/>
      <c r="E425" s="447"/>
      <c r="F425" s="447"/>
      <c r="G425" s="447"/>
      <c r="H425" s="447"/>
      <c r="I425" s="202"/>
      <c r="J425" s="448"/>
      <c r="K425" s="448"/>
      <c r="L425" s="448"/>
      <c r="M425" s="203" t="s">
        <v>132</v>
      </c>
      <c r="N425" s="204"/>
      <c r="O425" s="205">
        <v>1</v>
      </c>
      <c r="P425" s="206">
        <f t="shared" si="8"/>
        <v>0</v>
      </c>
      <c r="Q425" s="207"/>
      <c r="R425" s="208"/>
    </row>
    <row r="426" spans="1:18" x14ac:dyDescent="0.3">
      <c r="A426" s="199">
        <v>418</v>
      </c>
      <c r="B426" s="200"/>
      <c r="C426" s="202"/>
      <c r="D426" s="447"/>
      <c r="E426" s="447"/>
      <c r="F426" s="447"/>
      <c r="G426" s="447"/>
      <c r="H426" s="447"/>
      <c r="I426" s="202"/>
      <c r="J426" s="448"/>
      <c r="K426" s="448"/>
      <c r="L426" s="448"/>
      <c r="M426" s="203" t="s">
        <v>132</v>
      </c>
      <c r="N426" s="204"/>
      <c r="O426" s="205">
        <v>1</v>
      </c>
      <c r="P426" s="206">
        <f t="shared" si="8"/>
        <v>0</v>
      </c>
      <c r="Q426" s="207"/>
      <c r="R426" s="208"/>
    </row>
    <row r="427" spans="1:18" x14ac:dyDescent="0.3">
      <c r="A427" s="199">
        <v>419</v>
      </c>
      <c r="B427" s="200"/>
      <c r="C427" s="202"/>
      <c r="D427" s="447"/>
      <c r="E427" s="447"/>
      <c r="F427" s="447"/>
      <c r="G427" s="447"/>
      <c r="H427" s="447"/>
      <c r="I427" s="202"/>
      <c r="J427" s="448"/>
      <c r="K427" s="448"/>
      <c r="L427" s="448"/>
      <c r="M427" s="203" t="s">
        <v>132</v>
      </c>
      <c r="N427" s="204"/>
      <c r="O427" s="205">
        <v>1</v>
      </c>
      <c r="P427" s="206">
        <f t="shared" si="8"/>
        <v>0</v>
      </c>
      <c r="Q427" s="207"/>
      <c r="R427" s="208"/>
    </row>
    <row r="428" spans="1:18" ht="15" customHeight="1" x14ac:dyDescent="0.3">
      <c r="A428" s="199">
        <v>420</v>
      </c>
      <c r="B428" s="200" t="s">
        <v>130</v>
      </c>
      <c r="C428" s="202" t="s">
        <v>130</v>
      </c>
      <c r="D428" s="447" t="s">
        <v>130</v>
      </c>
      <c r="E428" s="447"/>
      <c r="F428" s="447"/>
      <c r="G428" s="447"/>
      <c r="H428" s="447"/>
      <c r="I428" s="202" t="s">
        <v>130</v>
      </c>
      <c r="J428" s="448"/>
      <c r="K428" s="448"/>
      <c r="L428" s="448"/>
      <c r="M428" s="203" t="s">
        <v>132</v>
      </c>
      <c r="N428" s="204"/>
      <c r="O428" s="205">
        <v>1</v>
      </c>
      <c r="P428" s="206">
        <f t="shared" si="8"/>
        <v>0</v>
      </c>
      <c r="Q428" s="207" t="s">
        <v>130</v>
      </c>
      <c r="R428" s="208"/>
    </row>
    <row r="429" spans="1:18" ht="15" customHeight="1" x14ac:dyDescent="0.3">
      <c r="A429" s="199">
        <v>421</v>
      </c>
      <c r="B429" s="200" t="s">
        <v>130</v>
      </c>
      <c r="C429" s="202" t="s">
        <v>130</v>
      </c>
      <c r="D429" s="447" t="s">
        <v>130</v>
      </c>
      <c r="E429" s="447"/>
      <c r="F429" s="447"/>
      <c r="G429" s="447"/>
      <c r="H429" s="447"/>
      <c r="I429" s="202" t="s">
        <v>130</v>
      </c>
      <c r="J429" s="448"/>
      <c r="K429" s="448"/>
      <c r="L429" s="448"/>
      <c r="M429" s="203" t="s">
        <v>132</v>
      </c>
      <c r="N429" s="204"/>
      <c r="O429" s="205">
        <v>1</v>
      </c>
      <c r="P429" s="206">
        <f t="shared" si="8"/>
        <v>0</v>
      </c>
      <c r="Q429" s="207" t="s">
        <v>130</v>
      </c>
      <c r="R429" s="208"/>
    </row>
    <row r="430" spans="1:18" x14ac:dyDescent="0.3">
      <c r="A430" s="199">
        <v>422</v>
      </c>
      <c r="B430" s="200"/>
      <c r="C430" s="202"/>
      <c r="D430" s="447"/>
      <c r="E430" s="447"/>
      <c r="F430" s="447"/>
      <c r="G430" s="447"/>
      <c r="H430" s="447"/>
      <c r="I430" s="202"/>
      <c r="J430" s="448"/>
      <c r="K430" s="448"/>
      <c r="L430" s="448"/>
      <c r="M430" s="203" t="s">
        <v>132</v>
      </c>
      <c r="N430" s="204"/>
      <c r="O430" s="205">
        <v>1</v>
      </c>
      <c r="P430" s="206">
        <f t="shared" si="8"/>
        <v>0</v>
      </c>
      <c r="Q430" s="207"/>
      <c r="R430" s="208"/>
    </row>
    <row r="431" spans="1:18" x14ac:dyDescent="0.3">
      <c r="A431" s="199">
        <v>423</v>
      </c>
      <c r="B431" s="200"/>
      <c r="C431" s="202"/>
      <c r="D431" s="447"/>
      <c r="E431" s="447"/>
      <c r="F431" s="447"/>
      <c r="G431" s="447"/>
      <c r="H431" s="447"/>
      <c r="I431" s="202"/>
      <c r="J431" s="448"/>
      <c r="K431" s="448"/>
      <c r="L431" s="448"/>
      <c r="M431" s="203" t="s">
        <v>132</v>
      </c>
      <c r="N431" s="204"/>
      <c r="O431" s="205">
        <v>1</v>
      </c>
      <c r="P431" s="206">
        <f t="shared" si="8"/>
        <v>0</v>
      </c>
      <c r="Q431" s="207"/>
      <c r="R431" s="208"/>
    </row>
    <row r="432" spans="1:18" x14ac:dyDescent="0.3">
      <c r="A432" s="199">
        <v>424</v>
      </c>
      <c r="B432" s="200"/>
      <c r="C432" s="202"/>
      <c r="D432" s="447"/>
      <c r="E432" s="447"/>
      <c r="F432" s="447"/>
      <c r="G432" s="447"/>
      <c r="H432" s="447"/>
      <c r="I432" s="202"/>
      <c r="J432" s="448"/>
      <c r="K432" s="448"/>
      <c r="L432" s="448"/>
      <c r="M432" s="203" t="s">
        <v>132</v>
      </c>
      <c r="N432" s="204"/>
      <c r="O432" s="205">
        <v>1</v>
      </c>
      <c r="P432" s="206">
        <f t="shared" si="8"/>
        <v>0</v>
      </c>
      <c r="Q432" s="207"/>
      <c r="R432" s="208"/>
    </row>
    <row r="433" spans="1:18" x14ac:dyDescent="0.3">
      <c r="A433" s="199">
        <v>425</v>
      </c>
      <c r="B433" s="200"/>
      <c r="C433" s="202"/>
      <c r="D433" s="447"/>
      <c r="E433" s="447"/>
      <c r="F433" s="447"/>
      <c r="G433" s="447"/>
      <c r="H433" s="447"/>
      <c r="I433" s="202"/>
      <c r="J433" s="448"/>
      <c r="K433" s="448"/>
      <c r="L433" s="448"/>
      <c r="M433" s="203" t="s">
        <v>132</v>
      </c>
      <c r="N433" s="204"/>
      <c r="O433" s="205">
        <v>1</v>
      </c>
      <c r="P433" s="206">
        <f t="shared" si="8"/>
        <v>0</v>
      </c>
      <c r="Q433" s="207"/>
      <c r="R433" s="208"/>
    </row>
    <row r="434" spans="1:18" x14ac:dyDescent="0.3">
      <c r="A434" s="199">
        <v>426</v>
      </c>
      <c r="B434" s="200"/>
      <c r="C434" s="202"/>
      <c r="D434" s="447"/>
      <c r="E434" s="447"/>
      <c r="F434" s="447"/>
      <c r="G434" s="447"/>
      <c r="H434" s="447"/>
      <c r="I434" s="202"/>
      <c r="J434" s="448"/>
      <c r="K434" s="448"/>
      <c r="L434" s="448"/>
      <c r="M434" s="203" t="s">
        <v>132</v>
      </c>
      <c r="N434" s="204"/>
      <c r="O434" s="205">
        <v>1</v>
      </c>
      <c r="P434" s="206">
        <f t="shared" si="8"/>
        <v>0</v>
      </c>
      <c r="Q434" s="207"/>
      <c r="R434" s="208"/>
    </row>
    <row r="435" spans="1:18" x14ac:dyDescent="0.3">
      <c r="A435" s="199">
        <v>427</v>
      </c>
      <c r="B435" s="200"/>
      <c r="C435" s="202"/>
      <c r="D435" s="447"/>
      <c r="E435" s="447"/>
      <c r="F435" s="447"/>
      <c r="G435" s="447"/>
      <c r="H435" s="447"/>
      <c r="I435" s="202"/>
      <c r="J435" s="448"/>
      <c r="K435" s="448"/>
      <c r="L435" s="448"/>
      <c r="M435" s="203" t="s">
        <v>132</v>
      </c>
      <c r="N435" s="204"/>
      <c r="O435" s="205">
        <v>1</v>
      </c>
      <c r="P435" s="206">
        <f t="shared" si="8"/>
        <v>0</v>
      </c>
      <c r="Q435" s="207"/>
      <c r="R435" s="208"/>
    </row>
    <row r="436" spans="1:18" ht="15" customHeight="1" x14ac:dyDescent="0.3">
      <c r="A436" s="199">
        <v>428</v>
      </c>
      <c r="B436" s="200" t="s">
        <v>130</v>
      </c>
      <c r="C436" s="202" t="s">
        <v>130</v>
      </c>
      <c r="D436" s="447" t="s">
        <v>130</v>
      </c>
      <c r="E436" s="447"/>
      <c r="F436" s="447"/>
      <c r="G436" s="447"/>
      <c r="H436" s="447"/>
      <c r="I436" s="202" t="s">
        <v>130</v>
      </c>
      <c r="J436" s="448"/>
      <c r="K436" s="448"/>
      <c r="L436" s="448"/>
      <c r="M436" s="203" t="s">
        <v>132</v>
      </c>
      <c r="N436" s="204"/>
      <c r="O436" s="205">
        <v>1</v>
      </c>
      <c r="P436" s="206">
        <f t="shared" si="8"/>
        <v>0</v>
      </c>
      <c r="Q436" s="207" t="s">
        <v>130</v>
      </c>
      <c r="R436" s="208"/>
    </row>
    <row r="437" spans="1:18" ht="15" customHeight="1" x14ac:dyDescent="0.3">
      <c r="A437" s="199">
        <v>429</v>
      </c>
      <c r="B437" s="200" t="s">
        <v>130</v>
      </c>
      <c r="C437" s="202" t="s">
        <v>130</v>
      </c>
      <c r="D437" s="447" t="s">
        <v>130</v>
      </c>
      <c r="E437" s="447"/>
      <c r="F437" s="447"/>
      <c r="G437" s="447"/>
      <c r="H437" s="447"/>
      <c r="I437" s="202" t="s">
        <v>130</v>
      </c>
      <c r="J437" s="448"/>
      <c r="K437" s="448"/>
      <c r="L437" s="448"/>
      <c r="M437" s="203" t="s">
        <v>132</v>
      </c>
      <c r="N437" s="204"/>
      <c r="O437" s="205">
        <v>1</v>
      </c>
      <c r="P437" s="206">
        <f t="shared" si="8"/>
        <v>0</v>
      </c>
      <c r="Q437" s="207" t="s">
        <v>130</v>
      </c>
      <c r="R437" s="208"/>
    </row>
    <row r="438" spans="1:18" ht="15" customHeight="1" x14ac:dyDescent="0.3">
      <c r="A438" s="199">
        <v>430</v>
      </c>
      <c r="B438" s="200" t="s">
        <v>130</v>
      </c>
      <c r="C438" s="202" t="s">
        <v>130</v>
      </c>
      <c r="D438" s="447" t="s">
        <v>130</v>
      </c>
      <c r="E438" s="447"/>
      <c r="F438" s="447"/>
      <c r="G438" s="447"/>
      <c r="H438" s="447"/>
      <c r="I438" s="202" t="s">
        <v>130</v>
      </c>
      <c r="J438" s="448"/>
      <c r="K438" s="448"/>
      <c r="L438" s="448"/>
      <c r="M438" s="203" t="s">
        <v>132</v>
      </c>
      <c r="N438" s="204"/>
      <c r="O438" s="205">
        <v>1</v>
      </c>
      <c r="P438" s="206">
        <f t="shared" si="8"/>
        <v>0</v>
      </c>
      <c r="Q438" s="207" t="s">
        <v>130</v>
      </c>
      <c r="R438" s="208"/>
    </row>
    <row r="439" spans="1:18" x14ac:dyDescent="0.3">
      <c r="A439" s="199">
        <v>431</v>
      </c>
      <c r="B439" s="200"/>
      <c r="C439" s="202"/>
      <c r="D439" s="447"/>
      <c r="E439" s="447"/>
      <c r="F439" s="447"/>
      <c r="G439" s="447"/>
      <c r="H439" s="447"/>
      <c r="I439" s="202"/>
      <c r="J439" s="448"/>
      <c r="K439" s="448"/>
      <c r="L439" s="448"/>
      <c r="M439" s="203" t="s">
        <v>132</v>
      </c>
      <c r="N439" s="204"/>
      <c r="O439" s="205">
        <v>1</v>
      </c>
      <c r="P439" s="206">
        <f t="shared" si="8"/>
        <v>0</v>
      </c>
      <c r="Q439" s="207"/>
      <c r="R439" s="208"/>
    </row>
    <row r="440" spans="1:18" ht="15" customHeight="1" x14ac:dyDescent="0.3">
      <c r="A440" s="199">
        <v>432</v>
      </c>
      <c r="B440" s="200" t="s">
        <v>130</v>
      </c>
      <c r="C440" s="202" t="s">
        <v>130</v>
      </c>
      <c r="D440" s="447" t="s">
        <v>130</v>
      </c>
      <c r="E440" s="447"/>
      <c r="F440" s="447"/>
      <c r="G440" s="447"/>
      <c r="H440" s="447"/>
      <c r="I440" s="202" t="s">
        <v>130</v>
      </c>
      <c r="J440" s="448"/>
      <c r="K440" s="448"/>
      <c r="L440" s="448"/>
      <c r="M440" s="203" t="s">
        <v>132</v>
      </c>
      <c r="N440" s="204"/>
      <c r="O440" s="205">
        <v>1</v>
      </c>
      <c r="P440" s="206">
        <f t="shared" ref="P440:P445" si="9">IF(N440&lt;0,0,SUM(N440*O440))</f>
        <v>0</v>
      </c>
      <c r="Q440" s="207" t="s">
        <v>130</v>
      </c>
      <c r="R440" s="208"/>
    </row>
    <row r="441" spans="1:18" ht="15" customHeight="1" x14ac:dyDescent="0.3">
      <c r="A441" s="199">
        <v>433</v>
      </c>
      <c r="B441" s="200" t="s">
        <v>130</v>
      </c>
      <c r="C441" s="202" t="s">
        <v>130</v>
      </c>
      <c r="D441" s="447" t="s">
        <v>130</v>
      </c>
      <c r="E441" s="447"/>
      <c r="F441" s="447"/>
      <c r="G441" s="447"/>
      <c r="H441" s="447"/>
      <c r="I441" s="202" t="s">
        <v>130</v>
      </c>
      <c r="J441" s="448"/>
      <c r="K441" s="448"/>
      <c r="L441" s="448"/>
      <c r="M441" s="203" t="s">
        <v>132</v>
      </c>
      <c r="N441" s="204"/>
      <c r="O441" s="205">
        <v>1</v>
      </c>
      <c r="P441" s="206">
        <f t="shared" si="9"/>
        <v>0</v>
      </c>
      <c r="Q441" s="207" t="s">
        <v>130</v>
      </c>
      <c r="R441" s="208"/>
    </row>
    <row r="442" spans="1:18" ht="15" customHeight="1" x14ac:dyDescent="0.3">
      <c r="A442" s="199">
        <v>434</v>
      </c>
      <c r="B442" s="200" t="s">
        <v>130</v>
      </c>
      <c r="C442" s="202" t="s">
        <v>130</v>
      </c>
      <c r="D442" s="447" t="s">
        <v>130</v>
      </c>
      <c r="E442" s="447"/>
      <c r="F442" s="447"/>
      <c r="G442" s="447"/>
      <c r="H442" s="447"/>
      <c r="I442" s="202" t="s">
        <v>130</v>
      </c>
      <c r="J442" s="448"/>
      <c r="K442" s="448"/>
      <c r="L442" s="448"/>
      <c r="M442" s="203" t="s">
        <v>132</v>
      </c>
      <c r="N442" s="204"/>
      <c r="O442" s="205">
        <v>1</v>
      </c>
      <c r="P442" s="206">
        <f t="shared" si="9"/>
        <v>0</v>
      </c>
      <c r="Q442" s="207" t="s">
        <v>130</v>
      </c>
      <c r="R442" s="208"/>
    </row>
    <row r="443" spans="1:18" ht="15" customHeight="1" x14ac:dyDescent="0.3">
      <c r="A443" s="199">
        <v>435</v>
      </c>
      <c r="B443" s="200" t="s">
        <v>130</v>
      </c>
      <c r="C443" s="202" t="s">
        <v>130</v>
      </c>
      <c r="D443" s="447" t="s">
        <v>130</v>
      </c>
      <c r="E443" s="447"/>
      <c r="F443" s="447"/>
      <c r="G443" s="447"/>
      <c r="H443" s="447"/>
      <c r="I443" s="202" t="s">
        <v>130</v>
      </c>
      <c r="J443" s="448"/>
      <c r="K443" s="448"/>
      <c r="L443" s="448"/>
      <c r="M443" s="203" t="s">
        <v>132</v>
      </c>
      <c r="N443" s="204"/>
      <c r="O443" s="205">
        <v>1</v>
      </c>
      <c r="P443" s="206">
        <f t="shared" si="9"/>
        <v>0</v>
      </c>
      <c r="Q443" s="207" t="s">
        <v>130</v>
      </c>
      <c r="R443" s="208"/>
    </row>
    <row r="444" spans="1:18" ht="15" customHeight="1" x14ac:dyDescent="0.3">
      <c r="A444" s="199">
        <v>436</v>
      </c>
      <c r="B444" s="200" t="s">
        <v>130</v>
      </c>
      <c r="C444" s="202" t="s">
        <v>130</v>
      </c>
      <c r="D444" s="447" t="s">
        <v>130</v>
      </c>
      <c r="E444" s="447"/>
      <c r="F444" s="447"/>
      <c r="G444" s="447"/>
      <c r="H444" s="447"/>
      <c r="I444" s="202" t="s">
        <v>130</v>
      </c>
      <c r="J444" s="448"/>
      <c r="K444" s="448"/>
      <c r="L444" s="448"/>
      <c r="M444" s="203" t="s">
        <v>132</v>
      </c>
      <c r="N444" s="204"/>
      <c r="O444" s="205">
        <v>1</v>
      </c>
      <c r="P444" s="206">
        <f t="shared" si="9"/>
        <v>0</v>
      </c>
      <c r="Q444" s="207" t="s">
        <v>130</v>
      </c>
      <c r="R444" s="208"/>
    </row>
    <row r="445" spans="1:18" ht="15" customHeight="1" x14ac:dyDescent="0.3">
      <c r="A445" s="199">
        <v>437</v>
      </c>
      <c r="B445" s="200" t="s">
        <v>130</v>
      </c>
      <c r="C445" s="202" t="s">
        <v>130</v>
      </c>
      <c r="D445" s="447" t="s">
        <v>130</v>
      </c>
      <c r="E445" s="447"/>
      <c r="F445" s="447"/>
      <c r="G445" s="447"/>
      <c r="H445" s="447"/>
      <c r="I445" s="202" t="s">
        <v>130</v>
      </c>
      <c r="J445" s="448"/>
      <c r="K445" s="448"/>
      <c r="L445" s="448"/>
      <c r="M445" s="203" t="s">
        <v>132</v>
      </c>
      <c r="N445" s="204"/>
      <c r="O445" s="205">
        <v>1</v>
      </c>
      <c r="P445" s="206">
        <f t="shared" si="9"/>
        <v>0</v>
      </c>
      <c r="Q445" s="207" t="s">
        <v>130</v>
      </c>
      <c r="R445" s="208"/>
    </row>
    <row r="446" spans="1:18" ht="15" customHeight="1" x14ac:dyDescent="0.3">
      <c r="A446" s="199">
        <v>438</v>
      </c>
      <c r="B446" s="200" t="s">
        <v>130</v>
      </c>
      <c r="C446" s="202" t="s">
        <v>130</v>
      </c>
      <c r="D446" s="447" t="s">
        <v>130</v>
      </c>
      <c r="E446" s="447"/>
      <c r="F446" s="447"/>
      <c r="G446" s="447"/>
      <c r="H446" s="447"/>
      <c r="I446" s="202" t="s">
        <v>130</v>
      </c>
      <c r="J446" s="448"/>
      <c r="K446" s="448"/>
      <c r="L446" s="448"/>
      <c r="M446" s="203" t="s">
        <v>132</v>
      </c>
      <c r="N446" s="204"/>
      <c r="O446" s="205">
        <v>1</v>
      </c>
      <c r="P446" s="206">
        <f t="shared" ref="P446" si="10">IF(N446&lt;0,0,SUM(N446*O446))</f>
        <v>0</v>
      </c>
      <c r="Q446" s="207" t="s">
        <v>130</v>
      </c>
      <c r="R446" s="208"/>
    </row>
    <row r="447" spans="1:18" x14ac:dyDescent="0.3">
      <c r="A447" s="210"/>
      <c r="B447" s="454"/>
      <c r="C447" s="454"/>
      <c r="D447" s="454"/>
      <c r="E447" s="211"/>
      <c r="F447" s="211"/>
      <c r="G447" s="211"/>
      <c r="H447" s="211"/>
      <c r="I447" s="211"/>
      <c r="J447" s="211"/>
      <c r="K447" s="212"/>
      <c r="L447" s="213" t="s">
        <v>134</v>
      </c>
      <c r="M447" s="213"/>
      <c r="N447" s="214">
        <f>SUM(N9:N446)</f>
        <v>0</v>
      </c>
      <c r="O447" s="215"/>
      <c r="P447" s="216">
        <f>SUM(P9:P446)</f>
        <v>0</v>
      </c>
      <c r="Q447" s="217"/>
    </row>
    <row r="448" spans="1:18" x14ac:dyDescent="0.3">
      <c r="A448" s="455"/>
      <c r="B448" s="455"/>
      <c r="C448" s="455"/>
      <c r="D448" s="455"/>
      <c r="E448" s="455"/>
      <c r="F448" s="455"/>
      <c r="G448" s="455"/>
      <c r="H448" s="455"/>
      <c r="I448" s="455"/>
      <c r="J448" s="455"/>
      <c r="K448" s="455"/>
      <c r="L448" s="455"/>
      <c r="M448" s="455"/>
      <c r="N448" s="455"/>
      <c r="O448" s="455"/>
      <c r="P448" s="455"/>
      <c r="Q448" s="455"/>
    </row>
    <row r="449" spans="1:18" x14ac:dyDescent="0.3">
      <c r="A449" s="455"/>
      <c r="B449" s="455"/>
      <c r="C449" s="455"/>
      <c r="D449" s="455"/>
      <c r="E449" s="455"/>
      <c r="F449" s="455"/>
      <c r="G449" s="455"/>
      <c r="H449" s="455"/>
      <c r="I449" s="218"/>
      <c r="J449" s="218"/>
      <c r="K449" s="218"/>
      <c r="L449" s="218"/>
      <c r="M449" s="218"/>
      <c r="N449" s="218"/>
      <c r="O449" s="218"/>
      <c r="P449" s="218"/>
      <c r="Q449" s="218"/>
      <c r="R449" s="219"/>
    </row>
    <row r="450" spans="1:18" x14ac:dyDescent="0.3">
      <c r="A450" s="456" t="s">
        <v>135</v>
      </c>
      <c r="B450" s="456"/>
      <c r="C450" s="456"/>
      <c r="D450" s="456"/>
      <c r="E450" s="456"/>
      <c r="F450" s="456"/>
      <c r="G450" s="456"/>
      <c r="H450" s="456"/>
      <c r="I450" s="220"/>
      <c r="J450" s="220"/>
      <c r="K450" s="220"/>
      <c r="L450" s="220"/>
      <c r="M450" s="220"/>
      <c r="N450" s="220"/>
      <c r="O450" s="220"/>
      <c r="P450" s="220"/>
      <c r="Q450" s="220"/>
    </row>
    <row r="451" spans="1:18" x14ac:dyDescent="0.3">
      <c r="A451" s="456" t="s">
        <v>136</v>
      </c>
      <c r="B451" s="456"/>
      <c r="C451" s="456"/>
      <c r="D451" s="456"/>
      <c r="E451" s="456"/>
      <c r="F451" s="456"/>
      <c r="G451" s="456"/>
      <c r="H451" s="221"/>
      <c r="I451" s="220"/>
      <c r="J451" s="220"/>
      <c r="K451" s="220"/>
      <c r="L451" s="220"/>
      <c r="M451" s="220"/>
      <c r="N451" s="220"/>
      <c r="O451" s="220"/>
      <c r="P451" s="220"/>
      <c r="Q451" s="220"/>
    </row>
    <row r="452" spans="1:18" x14ac:dyDescent="0.3">
      <c r="A452" s="456" t="s">
        <v>137</v>
      </c>
      <c r="B452" s="456"/>
      <c r="C452" s="456"/>
      <c r="D452" s="456"/>
      <c r="E452" s="456"/>
      <c r="F452" s="456"/>
      <c r="G452" s="456"/>
      <c r="H452" s="221"/>
      <c r="I452" s="220"/>
      <c r="J452" s="220"/>
      <c r="K452" s="220"/>
      <c r="L452" s="220"/>
      <c r="M452" s="220"/>
      <c r="N452" s="220"/>
      <c r="O452" s="220"/>
      <c r="P452" s="220"/>
      <c r="Q452" s="220"/>
    </row>
    <row r="453" spans="1:18" x14ac:dyDescent="0.3">
      <c r="A453" s="453" t="s">
        <v>271</v>
      </c>
      <c r="B453" s="453"/>
      <c r="C453" s="453"/>
      <c r="D453" s="453"/>
      <c r="E453" s="453"/>
      <c r="F453" s="453"/>
      <c r="G453" s="453"/>
      <c r="H453" s="222"/>
      <c r="I453" s="223"/>
      <c r="J453" s="223"/>
      <c r="K453" s="223"/>
      <c r="L453" s="223"/>
      <c r="M453" s="223"/>
      <c r="N453" s="223"/>
      <c r="O453" s="223"/>
      <c r="P453" s="223"/>
      <c r="Q453" s="223"/>
    </row>
    <row r="455" spans="1:18" x14ac:dyDescent="0.3">
      <c r="A455" s="224"/>
      <c r="B455" s="172" t="s">
        <v>132</v>
      </c>
      <c r="L455" s="225"/>
      <c r="M455" s="225"/>
      <c r="N455" s="225"/>
    </row>
    <row r="456" spans="1:18" x14ac:dyDescent="0.3">
      <c r="A456" s="224"/>
      <c r="B456" s="172" t="s">
        <v>138</v>
      </c>
      <c r="L456" s="225"/>
      <c r="M456" s="225"/>
      <c r="N456" s="225"/>
      <c r="O456" s="226"/>
    </row>
    <row r="457" spans="1:18" x14ac:dyDescent="0.3">
      <c r="A457" s="224"/>
      <c r="B457" s="172" t="s">
        <v>139</v>
      </c>
      <c r="L457" s="225"/>
      <c r="M457" s="225"/>
      <c r="N457" s="225"/>
    </row>
    <row r="458" spans="1:18" x14ac:dyDescent="0.3">
      <c r="A458" s="224"/>
      <c r="B458" s="172" t="s">
        <v>140</v>
      </c>
      <c r="L458" s="225"/>
      <c r="M458" s="225"/>
      <c r="N458" s="225"/>
    </row>
    <row r="459" spans="1:18" x14ac:dyDescent="0.3">
      <c r="L459" s="225"/>
      <c r="M459" s="225"/>
      <c r="N459" s="225"/>
    </row>
    <row r="460" spans="1:18" x14ac:dyDescent="0.3">
      <c r="A460" s="224"/>
      <c r="B460" s="172" t="s">
        <v>133</v>
      </c>
      <c r="C460" s="172"/>
      <c r="D460" s="172"/>
      <c r="E460" s="172"/>
      <c r="F460" s="172"/>
      <c r="G460" s="172"/>
      <c r="H460" s="172"/>
      <c r="I460" s="172"/>
      <c r="L460" s="225"/>
      <c r="M460" s="225"/>
      <c r="N460" s="225"/>
    </row>
    <row r="461" spans="1:18" x14ac:dyDescent="0.3">
      <c r="A461" s="224">
        <v>1</v>
      </c>
      <c r="B461" s="172" t="s">
        <v>141</v>
      </c>
      <c r="C461" s="172" t="s">
        <v>142</v>
      </c>
      <c r="D461" s="172"/>
      <c r="E461" s="172"/>
      <c r="F461" s="172"/>
      <c r="G461" s="172"/>
      <c r="H461" s="172"/>
      <c r="I461" s="172"/>
      <c r="K461" s="228"/>
      <c r="L461" s="228"/>
    </row>
    <row r="462" spans="1:18" x14ac:dyDescent="0.3">
      <c r="A462" s="224">
        <v>2</v>
      </c>
      <c r="B462" s="172" t="s">
        <v>143</v>
      </c>
      <c r="C462" s="172" t="s">
        <v>142</v>
      </c>
      <c r="D462" s="172"/>
      <c r="E462" s="172"/>
      <c r="F462" s="172"/>
      <c r="G462" s="172"/>
      <c r="H462" s="172"/>
      <c r="I462" s="172"/>
      <c r="K462" s="228"/>
      <c r="L462" s="228"/>
    </row>
    <row r="463" spans="1:18" x14ac:dyDescent="0.3">
      <c r="A463" s="224">
        <v>3</v>
      </c>
      <c r="B463" s="172" t="s">
        <v>144</v>
      </c>
      <c r="C463" s="172" t="s">
        <v>142</v>
      </c>
      <c r="D463" s="172"/>
      <c r="E463" s="172"/>
      <c r="F463" s="172"/>
      <c r="G463" s="172"/>
      <c r="H463" s="172"/>
      <c r="I463" s="172"/>
      <c r="K463" s="228"/>
      <c r="L463" s="228"/>
    </row>
    <row r="464" spans="1:18" x14ac:dyDescent="0.3">
      <c r="A464" s="224">
        <v>4</v>
      </c>
      <c r="B464" s="172" t="s">
        <v>145</v>
      </c>
      <c r="C464" s="172" t="s">
        <v>142</v>
      </c>
      <c r="D464" s="172"/>
      <c r="E464" s="172"/>
      <c r="F464" s="172"/>
      <c r="G464" s="172"/>
      <c r="H464" s="172"/>
      <c r="I464" s="172"/>
      <c r="K464" s="228"/>
      <c r="L464" s="228"/>
    </row>
    <row r="465" spans="1:12" x14ac:dyDescent="0.3">
      <c r="A465" s="224">
        <v>5</v>
      </c>
      <c r="B465" s="172" t="s">
        <v>131</v>
      </c>
      <c r="C465" s="172" t="s">
        <v>142</v>
      </c>
      <c r="D465" s="172"/>
      <c r="E465" s="172"/>
      <c r="F465" s="172"/>
      <c r="G465" s="172"/>
      <c r="H465" s="172"/>
      <c r="I465" s="172"/>
      <c r="K465" s="228"/>
      <c r="L465" s="228"/>
    </row>
    <row r="466" spans="1:12" x14ac:dyDescent="0.3">
      <c r="A466" s="224">
        <v>6</v>
      </c>
      <c r="B466" s="172" t="s">
        <v>146</v>
      </c>
      <c r="C466" s="172" t="s">
        <v>147</v>
      </c>
      <c r="D466" s="172"/>
      <c r="E466" s="172"/>
      <c r="F466" s="172"/>
      <c r="G466" s="172"/>
      <c r="H466" s="172"/>
      <c r="I466" s="172"/>
      <c r="K466" s="228"/>
      <c r="L466" s="228"/>
    </row>
    <row r="467" spans="1:12" x14ac:dyDescent="0.3">
      <c r="A467" s="224">
        <v>7</v>
      </c>
      <c r="B467" s="172" t="s">
        <v>148</v>
      </c>
      <c r="C467" s="172" t="s">
        <v>142</v>
      </c>
      <c r="D467" s="172"/>
      <c r="E467" s="172"/>
      <c r="F467" s="172"/>
      <c r="G467" s="172"/>
      <c r="H467" s="172"/>
      <c r="I467" s="172"/>
      <c r="K467" s="228"/>
      <c r="L467" s="228"/>
    </row>
  </sheetData>
  <mergeCells count="896">
    <mergeCell ref="J220:L220"/>
    <mergeCell ref="J221:L221"/>
    <mergeCell ref="J222:L222"/>
    <mergeCell ref="J223:L223"/>
    <mergeCell ref="J224:L224"/>
    <mergeCell ref="J225:L225"/>
    <mergeCell ref="J226:L226"/>
    <mergeCell ref="J227:L227"/>
    <mergeCell ref="J228:L228"/>
    <mergeCell ref="J211:L211"/>
    <mergeCell ref="J212:L212"/>
    <mergeCell ref="J213:L213"/>
    <mergeCell ref="J214:L214"/>
    <mergeCell ref="J215:L215"/>
    <mergeCell ref="J216:L216"/>
    <mergeCell ref="J217:L217"/>
    <mergeCell ref="J218:L218"/>
    <mergeCell ref="J219:L219"/>
    <mergeCell ref="J202:L202"/>
    <mergeCell ref="J203:L203"/>
    <mergeCell ref="J204:L204"/>
    <mergeCell ref="J205:L205"/>
    <mergeCell ref="J206:L206"/>
    <mergeCell ref="J207:L207"/>
    <mergeCell ref="J208:L208"/>
    <mergeCell ref="J209:L209"/>
    <mergeCell ref="J210:L210"/>
    <mergeCell ref="J193:L193"/>
    <mergeCell ref="J194:L194"/>
    <mergeCell ref="J195:L195"/>
    <mergeCell ref="J196:L196"/>
    <mergeCell ref="J197:L197"/>
    <mergeCell ref="J198:L198"/>
    <mergeCell ref="J199:L199"/>
    <mergeCell ref="J200:L200"/>
    <mergeCell ref="J201:L201"/>
    <mergeCell ref="J184:L184"/>
    <mergeCell ref="J185:L185"/>
    <mergeCell ref="J186:L186"/>
    <mergeCell ref="J187:L187"/>
    <mergeCell ref="J188:L188"/>
    <mergeCell ref="J189:L189"/>
    <mergeCell ref="J190:L190"/>
    <mergeCell ref="J191:L191"/>
    <mergeCell ref="J192:L192"/>
    <mergeCell ref="J175:L175"/>
    <mergeCell ref="J176:L176"/>
    <mergeCell ref="J177:L177"/>
    <mergeCell ref="J178:L178"/>
    <mergeCell ref="J179:L179"/>
    <mergeCell ref="J180:L180"/>
    <mergeCell ref="J181:L181"/>
    <mergeCell ref="J182:L182"/>
    <mergeCell ref="J183:L183"/>
    <mergeCell ref="J166:L166"/>
    <mergeCell ref="J167:L167"/>
    <mergeCell ref="J168:L168"/>
    <mergeCell ref="J169:L169"/>
    <mergeCell ref="J170:L170"/>
    <mergeCell ref="J171:L171"/>
    <mergeCell ref="J172:L172"/>
    <mergeCell ref="J173:L173"/>
    <mergeCell ref="J174:L174"/>
    <mergeCell ref="J157:L157"/>
    <mergeCell ref="J158:L158"/>
    <mergeCell ref="J159:L159"/>
    <mergeCell ref="J160:L160"/>
    <mergeCell ref="J161:L161"/>
    <mergeCell ref="J162:L162"/>
    <mergeCell ref="J163:L163"/>
    <mergeCell ref="J164:L164"/>
    <mergeCell ref="J165:L165"/>
    <mergeCell ref="J148:L148"/>
    <mergeCell ref="J149:L149"/>
    <mergeCell ref="J150:L150"/>
    <mergeCell ref="J151:L151"/>
    <mergeCell ref="J152:L152"/>
    <mergeCell ref="J153:L153"/>
    <mergeCell ref="J154:L154"/>
    <mergeCell ref="J155:L155"/>
    <mergeCell ref="J156:L156"/>
    <mergeCell ref="J139:L139"/>
    <mergeCell ref="J140:L140"/>
    <mergeCell ref="J141:L141"/>
    <mergeCell ref="J142:L142"/>
    <mergeCell ref="J143:L143"/>
    <mergeCell ref="J144:L144"/>
    <mergeCell ref="J145:L145"/>
    <mergeCell ref="J146:L146"/>
    <mergeCell ref="J147:L147"/>
    <mergeCell ref="J130:L130"/>
    <mergeCell ref="J131:L131"/>
    <mergeCell ref="J132:L132"/>
    <mergeCell ref="J133:L133"/>
    <mergeCell ref="J134:L134"/>
    <mergeCell ref="J135:L135"/>
    <mergeCell ref="J136:L136"/>
    <mergeCell ref="J137:L137"/>
    <mergeCell ref="J138:L138"/>
    <mergeCell ref="J121:L121"/>
    <mergeCell ref="J122:L122"/>
    <mergeCell ref="J123:L123"/>
    <mergeCell ref="J124:L124"/>
    <mergeCell ref="J125:L125"/>
    <mergeCell ref="J126:L126"/>
    <mergeCell ref="J127:L127"/>
    <mergeCell ref="J128:L128"/>
    <mergeCell ref="J129:L129"/>
    <mergeCell ref="J112:L112"/>
    <mergeCell ref="J113:L113"/>
    <mergeCell ref="J114:L114"/>
    <mergeCell ref="J115:L115"/>
    <mergeCell ref="J116:L116"/>
    <mergeCell ref="J117:L117"/>
    <mergeCell ref="J118:L118"/>
    <mergeCell ref="J119:L119"/>
    <mergeCell ref="J120:L120"/>
    <mergeCell ref="J103:L103"/>
    <mergeCell ref="J104:L104"/>
    <mergeCell ref="J105:L105"/>
    <mergeCell ref="J106:L106"/>
    <mergeCell ref="J107:L107"/>
    <mergeCell ref="J108:L108"/>
    <mergeCell ref="J109:L109"/>
    <mergeCell ref="J110:L110"/>
    <mergeCell ref="J111:L111"/>
    <mergeCell ref="J94:L94"/>
    <mergeCell ref="J95:L95"/>
    <mergeCell ref="J96:L96"/>
    <mergeCell ref="J97:L97"/>
    <mergeCell ref="J98:L98"/>
    <mergeCell ref="J99:L99"/>
    <mergeCell ref="J100:L100"/>
    <mergeCell ref="J101:L101"/>
    <mergeCell ref="J102:L102"/>
    <mergeCell ref="J85:L85"/>
    <mergeCell ref="J86:L86"/>
    <mergeCell ref="J87:L87"/>
    <mergeCell ref="J88:L88"/>
    <mergeCell ref="J89:L89"/>
    <mergeCell ref="J90:L90"/>
    <mergeCell ref="J91:L91"/>
    <mergeCell ref="J92:L92"/>
    <mergeCell ref="J93:L93"/>
    <mergeCell ref="J76:L76"/>
    <mergeCell ref="J77:L77"/>
    <mergeCell ref="J78:L78"/>
    <mergeCell ref="J79:L79"/>
    <mergeCell ref="J80:L80"/>
    <mergeCell ref="J81:L81"/>
    <mergeCell ref="J82:L82"/>
    <mergeCell ref="J83:L83"/>
    <mergeCell ref="J84:L84"/>
    <mergeCell ref="J67:L67"/>
    <mergeCell ref="J68:L68"/>
    <mergeCell ref="J69:L69"/>
    <mergeCell ref="J70:L70"/>
    <mergeCell ref="J71:L71"/>
    <mergeCell ref="J72:L72"/>
    <mergeCell ref="J73:L73"/>
    <mergeCell ref="J74:L74"/>
    <mergeCell ref="J75:L75"/>
    <mergeCell ref="J58:L58"/>
    <mergeCell ref="J59:L59"/>
    <mergeCell ref="J60:L60"/>
    <mergeCell ref="J61:L61"/>
    <mergeCell ref="J62:L62"/>
    <mergeCell ref="J63:L63"/>
    <mergeCell ref="J64:L64"/>
    <mergeCell ref="J65:L65"/>
    <mergeCell ref="J66:L66"/>
    <mergeCell ref="J375:L375"/>
    <mergeCell ref="J376:L376"/>
    <mergeCell ref="J377:L377"/>
    <mergeCell ref="J378:L378"/>
    <mergeCell ref="J379:L379"/>
    <mergeCell ref="J25:L25"/>
    <mergeCell ref="J26:L26"/>
    <mergeCell ref="J27:L27"/>
    <mergeCell ref="J28:L28"/>
    <mergeCell ref="J29:L29"/>
    <mergeCell ref="J30:L30"/>
    <mergeCell ref="J31:L31"/>
    <mergeCell ref="J32:L32"/>
    <mergeCell ref="J33:L33"/>
    <mergeCell ref="J34:L34"/>
    <mergeCell ref="J35:L35"/>
    <mergeCell ref="J36:L36"/>
    <mergeCell ref="J37:L37"/>
    <mergeCell ref="J38:L38"/>
    <mergeCell ref="J39:L39"/>
    <mergeCell ref="J40:L40"/>
    <mergeCell ref="J41:L41"/>
    <mergeCell ref="J42:L42"/>
    <mergeCell ref="J43:L43"/>
    <mergeCell ref="J366:L366"/>
    <mergeCell ref="J367:L367"/>
    <mergeCell ref="J368:L368"/>
    <mergeCell ref="J369:L369"/>
    <mergeCell ref="J370:L370"/>
    <mergeCell ref="J371:L371"/>
    <mergeCell ref="J372:L372"/>
    <mergeCell ref="J373:L373"/>
    <mergeCell ref="J374:L374"/>
    <mergeCell ref="J357:L357"/>
    <mergeCell ref="J358:L358"/>
    <mergeCell ref="J359:L359"/>
    <mergeCell ref="J360:L360"/>
    <mergeCell ref="J361:L361"/>
    <mergeCell ref="J362:L362"/>
    <mergeCell ref="J363:L363"/>
    <mergeCell ref="J364:L364"/>
    <mergeCell ref="J365:L365"/>
    <mergeCell ref="J348:L348"/>
    <mergeCell ref="J349:L349"/>
    <mergeCell ref="J350:L350"/>
    <mergeCell ref="J351:L351"/>
    <mergeCell ref="J352:L352"/>
    <mergeCell ref="J353:L353"/>
    <mergeCell ref="J354:L354"/>
    <mergeCell ref="J355:L355"/>
    <mergeCell ref="J356:L356"/>
    <mergeCell ref="J339:L339"/>
    <mergeCell ref="J340:L340"/>
    <mergeCell ref="J341:L341"/>
    <mergeCell ref="J342:L342"/>
    <mergeCell ref="J343:L343"/>
    <mergeCell ref="J344:L344"/>
    <mergeCell ref="J345:L345"/>
    <mergeCell ref="J346:L346"/>
    <mergeCell ref="J347:L347"/>
    <mergeCell ref="J330:L330"/>
    <mergeCell ref="J331:L331"/>
    <mergeCell ref="J332:L332"/>
    <mergeCell ref="J333:L333"/>
    <mergeCell ref="J334:L334"/>
    <mergeCell ref="J335:L335"/>
    <mergeCell ref="J336:L336"/>
    <mergeCell ref="J337:L337"/>
    <mergeCell ref="J338:L338"/>
    <mergeCell ref="J321:L321"/>
    <mergeCell ref="J322:L322"/>
    <mergeCell ref="J323:L323"/>
    <mergeCell ref="J324:L324"/>
    <mergeCell ref="J325:L325"/>
    <mergeCell ref="J326:L326"/>
    <mergeCell ref="J327:L327"/>
    <mergeCell ref="J328:L328"/>
    <mergeCell ref="J329:L329"/>
    <mergeCell ref="J312:L312"/>
    <mergeCell ref="J313:L313"/>
    <mergeCell ref="J314:L314"/>
    <mergeCell ref="J315:L315"/>
    <mergeCell ref="J316:L316"/>
    <mergeCell ref="J317:L317"/>
    <mergeCell ref="J318:L318"/>
    <mergeCell ref="J319:L319"/>
    <mergeCell ref="J320:L320"/>
    <mergeCell ref="J303:L303"/>
    <mergeCell ref="J304:L304"/>
    <mergeCell ref="J305:L305"/>
    <mergeCell ref="J306:L306"/>
    <mergeCell ref="J307:L307"/>
    <mergeCell ref="J308:L308"/>
    <mergeCell ref="J309:L309"/>
    <mergeCell ref="J310:L310"/>
    <mergeCell ref="J311:L311"/>
    <mergeCell ref="J294:L294"/>
    <mergeCell ref="J295:L295"/>
    <mergeCell ref="J296:L296"/>
    <mergeCell ref="J297:L297"/>
    <mergeCell ref="J298:L298"/>
    <mergeCell ref="J299:L299"/>
    <mergeCell ref="J300:L300"/>
    <mergeCell ref="J301:L301"/>
    <mergeCell ref="J302:L302"/>
    <mergeCell ref="J285:L285"/>
    <mergeCell ref="J286:L286"/>
    <mergeCell ref="J287:L287"/>
    <mergeCell ref="J288:L288"/>
    <mergeCell ref="J289:L289"/>
    <mergeCell ref="J290:L290"/>
    <mergeCell ref="J291:L291"/>
    <mergeCell ref="J292:L292"/>
    <mergeCell ref="J293:L293"/>
    <mergeCell ref="J276:L276"/>
    <mergeCell ref="J277:L277"/>
    <mergeCell ref="J278:L278"/>
    <mergeCell ref="J279:L279"/>
    <mergeCell ref="J280:L280"/>
    <mergeCell ref="J281:L281"/>
    <mergeCell ref="J282:L282"/>
    <mergeCell ref="J283:L283"/>
    <mergeCell ref="J284:L284"/>
    <mergeCell ref="J267:L267"/>
    <mergeCell ref="J268:L268"/>
    <mergeCell ref="J269:L269"/>
    <mergeCell ref="J270:L270"/>
    <mergeCell ref="J271:L271"/>
    <mergeCell ref="J272:L272"/>
    <mergeCell ref="J273:L273"/>
    <mergeCell ref="J274:L274"/>
    <mergeCell ref="J275:L275"/>
    <mergeCell ref="J258:L258"/>
    <mergeCell ref="J259:L259"/>
    <mergeCell ref="J260:L260"/>
    <mergeCell ref="J261:L261"/>
    <mergeCell ref="J262:L262"/>
    <mergeCell ref="J263:L263"/>
    <mergeCell ref="J264:L264"/>
    <mergeCell ref="J265:L265"/>
    <mergeCell ref="J266:L266"/>
    <mergeCell ref="D221:H221"/>
    <mergeCell ref="D222:H222"/>
    <mergeCell ref="D223:H223"/>
    <mergeCell ref="D224:H224"/>
    <mergeCell ref="D225:H225"/>
    <mergeCell ref="D226:H226"/>
    <mergeCell ref="D227:H227"/>
    <mergeCell ref="D228:H228"/>
    <mergeCell ref="J22:L22"/>
    <mergeCell ref="J24:L24"/>
    <mergeCell ref="J44:L44"/>
    <mergeCell ref="J45:L45"/>
    <mergeCell ref="J46:L46"/>
    <mergeCell ref="J47:L47"/>
    <mergeCell ref="J48:L48"/>
    <mergeCell ref="J49:L49"/>
    <mergeCell ref="J50:L50"/>
    <mergeCell ref="J51:L51"/>
    <mergeCell ref="J52:L52"/>
    <mergeCell ref="J53:L53"/>
    <mergeCell ref="J54:L54"/>
    <mergeCell ref="J55:L55"/>
    <mergeCell ref="J56:L56"/>
    <mergeCell ref="J57:L57"/>
    <mergeCell ref="D212:H212"/>
    <mergeCell ref="D213:H213"/>
    <mergeCell ref="D214:H214"/>
    <mergeCell ref="D215:H215"/>
    <mergeCell ref="D216:H216"/>
    <mergeCell ref="D217:H217"/>
    <mergeCell ref="D218:H218"/>
    <mergeCell ref="D219:H219"/>
    <mergeCell ref="D220:H220"/>
    <mergeCell ref="D203:H203"/>
    <mergeCell ref="D204:H204"/>
    <mergeCell ref="D205:H205"/>
    <mergeCell ref="D206:H206"/>
    <mergeCell ref="D207:H207"/>
    <mergeCell ref="D208:H208"/>
    <mergeCell ref="D209:H209"/>
    <mergeCell ref="D210:H210"/>
    <mergeCell ref="D211:H211"/>
    <mergeCell ref="D194:H194"/>
    <mergeCell ref="D195:H195"/>
    <mergeCell ref="D196:H196"/>
    <mergeCell ref="D197:H197"/>
    <mergeCell ref="D198:H198"/>
    <mergeCell ref="D199:H199"/>
    <mergeCell ref="D200:H200"/>
    <mergeCell ref="D201:H201"/>
    <mergeCell ref="D202:H202"/>
    <mergeCell ref="D185:H185"/>
    <mergeCell ref="D186:H186"/>
    <mergeCell ref="D187:H187"/>
    <mergeCell ref="D188:H188"/>
    <mergeCell ref="D189:H189"/>
    <mergeCell ref="D190:H190"/>
    <mergeCell ref="D191:H191"/>
    <mergeCell ref="D192:H192"/>
    <mergeCell ref="D193:H193"/>
    <mergeCell ref="D176:H176"/>
    <mergeCell ref="D177:H177"/>
    <mergeCell ref="D178:H178"/>
    <mergeCell ref="D179:H179"/>
    <mergeCell ref="D180:H180"/>
    <mergeCell ref="D181:H181"/>
    <mergeCell ref="D182:H182"/>
    <mergeCell ref="D183:H183"/>
    <mergeCell ref="D184:H184"/>
    <mergeCell ref="D167:H167"/>
    <mergeCell ref="D168:H168"/>
    <mergeCell ref="D169:H169"/>
    <mergeCell ref="D170:H170"/>
    <mergeCell ref="D171:H171"/>
    <mergeCell ref="D172:H172"/>
    <mergeCell ref="D173:H173"/>
    <mergeCell ref="D174:H174"/>
    <mergeCell ref="D175:H175"/>
    <mergeCell ref="D158:H158"/>
    <mergeCell ref="D159:H159"/>
    <mergeCell ref="D160:H160"/>
    <mergeCell ref="D161:H161"/>
    <mergeCell ref="D162:H162"/>
    <mergeCell ref="D163:H163"/>
    <mergeCell ref="D164:H164"/>
    <mergeCell ref="D165:H165"/>
    <mergeCell ref="D166:H166"/>
    <mergeCell ref="D149:H149"/>
    <mergeCell ref="D150:H150"/>
    <mergeCell ref="D151:H151"/>
    <mergeCell ref="D152:H152"/>
    <mergeCell ref="D153:H153"/>
    <mergeCell ref="D154:H154"/>
    <mergeCell ref="D155:H155"/>
    <mergeCell ref="D156:H156"/>
    <mergeCell ref="D157:H157"/>
    <mergeCell ref="D140:H140"/>
    <mergeCell ref="D141:H141"/>
    <mergeCell ref="D142:H142"/>
    <mergeCell ref="D143:H143"/>
    <mergeCell ref="D144:H144"/>
    <mergeCell ref="D145:H145"/>
    <mergeCell ref="D146:H146"/>
    <mergeCell ref="D147:H147"/>
    <mergeCell ref="D148:H148"/>
    <mergeCell ref="D131:H131"/>
    <mergeCell ref="D132:H132"/>
    <mergeCell ref="D133:H133"/>
    <mergeCell ref="D134:H134"/>
    <mergeCell ref="D135:H135"/>
    <mergeCell ref="D136:H136"/>
    <mergeCell ref="D137:H137"/>
    <mergeCell ref="D138:H138"/>
    <mergeCell ref="D139:H139"/>
    <mergeCell ref="D122:H122"/>
    <mergeCell ref="D123:H123"/>
    <mergeCell ref="D124:H124"/>
    <mergeCell ref="D125:H125"/>
    <mergeCell ref="D126:H126"/>
    <mergeCell ref="D127:H127"/>
    <mergeCell ref="D128:H128"/>
    <mergeCell ref="D129:H129"/>
    <mergeCell ref="D130:H130"/>
    <mergeCell ref="D113:H113"/>
    <mergeCell ref="D114:H114"/>
    <mergeCell ref="D115:H115"/>
    <mergeCell ref="D116:H116"/>
    <mergeCell ref="D117:H117"/>
    <mergeCell ref="D118:H118"/>
    <mergeCell ref="D119:H119"/>
    <mergeCell ref="D120:H120"/>
    <mergeCell ref="D121:H121"/>
    <mergeCell ref="D104:H104"/>
    <mergeCell ref="D105:H105"/>
    <mergeCell ref="D106:H106"/>
    <mergeCell ref="D107:H107"/>
    <mergeCell ref="D108:H108"/>
    <mergeCell ref="D109:H109"/>
    <mergeCell ref="D110:H110"/>
    <mergeCell ref="D111:H111"/>
    <mergeCell ref="D112:H112"/>
    <mergeCell ref="D95:H95"/>
    <mergeCell ref="D96:H96"/>
    <mergeCell ref="D97:H97"/>
    <mergeCell ref="D98:H98"/>
    <mergeCell ref="D99:H99"/>
    <mergeCell ref="D100:H100"/>
    <mergeCell ref="D101:H101"/>
    <mergeCell ref="D102:H102"/>
    <mergeCell ref="D103:H103"/>
    <mergeCell ref="D86:H86"/>
    <mergeCell ref="D87:H87"/>
    <mergeCell ref="D88:H88"/>
    <mergeCell ref="D89:H89"/>
    <mergeCell ref="D90:H90"/>
    <mergeCell ref="D91:H91"/>
    <mergeCell ref="D92:H92"/>
    <mergeCell ref="D93:H93"/>
    <mergeCell ref="D94:H94"/>
    <mergeCell ref="D77:H77"/>
    <mergeCell ref="D78:H78"/>
    <mergeCell ref="D79:H79"/>
    <mergeCell ref="D80:H80"/>
    <mergeCell ref="D81:H81"/>
    <mergeCell ref="D82:H82"/>
    <mergeCell ref="D83:H83"/>
    <mergeCell ref="D84:H84"/>
    <mergeCell ref="D85:H85"/>
    <mergeCell ref="D68:H68"/>
    <mergeCell ref="D69:H69"/>
    <mergeCell ref="D70:H70"/>
    <mergeCell ref="D71:H71"/>
    <mergeCell ref="D72:H72"/>
    <mergeCell ref="D73:H73"/>
    <mergeCell ref="D74:H74"/>
    <mergeCell ref="D75:H75"/>
    <mergeCell ref="D76:H76"/>
    <mergeCell ref="D59:H59"/>
    <mergeCell ref="D60:H60"/>
    <mergeCell ref="D61:H61"/>
    <mergeCell ref="D62:H62"/>
    <mergeCell ref="D63:H63"/>
    <mergeCell ref="D64:H64"/>
    <mergeCell ref="D65:H65"/>
    <mergeCell ref="D66:H66"/>
    <mergeCell ref="D67:H67"/>
    <mergeCell ref="D50:H50"/>
    <mergeCell ref="D51:H51"/>
    <mergeCell ref="D52:H52"/>
    <mergeCell ref="D53:H53"/>
    <mergeCell ref="D54:H54"/>
    <mergeCell ref="D55:H55"/>
    <mergeCell ref="D56:H56"/>
    <mergeCell ref="D57:H57"/>
    <mergeCell ref="D58:H58"/>
    <mergeCell ref="D41:H41"/>
    <mergeCell ref="D42:H42"/>
    <mergeCell ref="D43:H43"/>
    <mergeCell ref="D44:H44"/>
    <mergeCell ref="D45:H45"/>
    <mergeCell ref="D46:H46"/>
    <mergeCell ref="D47:H47"/>
    <mergeCell ref="D48:H48"/>
    <mergeCell ref="D49:H49"/>
    <mergeCell ref="D32:H32"/>
    <mergeCell ref="D33:H33"/>
    <mergeCell ref="D34:H34"/>
    <mergeCell ref="D35:H35"/>
    <mergeCell ref="D36:H36"/>
    <mergeCell ref="D37:H37"/>
    <mergeCell ref="D38:H38"/>
    <mergeCell ref="D39:H39"/>
    <mergeCell ref="D40:H40"/>
    <mergeCell ref="D22:H22"/>
    <mergeCell ref="D24:H24"/>
    <mergeCell ref="D25:H25"/>
    <mergeCell ref="D26:H26"/>
    <mergeCell ref="D27:H27"/>
    <mergeCell ref="D28:H28"/>
    <mergeCell ref="D29:H29"/>
    <mergeCell ref="D30:H30"/>
    <mergeCell ref="D31:H31"/>
    <mergeCell ref="D23:H23"/>
    <mergeCell ref="J23:L23"/>
    <mergeCell ref="J16:L16"/>
    <mergeCell ref="J17:L17"/>
    <mergeCell ref="J18:L18"/>
    <mergeCell ref="J19:L19"/>
    <mergeCell ref="J20:L20"/>
    <mergeCell ref="J21:L21"/>
    <mergeCell ref="A452:G452"/>
    <mergeCell ref="D441:H441"/>
    <mergeCell ref="J441:L441"/>
    <mergeCell ref="J440:L440"/>
    <mergeCell ref="D442:H442"/>
    <mergeCell ref="D437:H437"/>
    <mergeCell ref="J437:L437"/>
    <mergeCell ref="D443:H443"/>
    <mergeCell ref="J443:L443"/>
    <mergeCell ref="D444:H444"/>
    <mergeCell ref="J444:L444"/>
    <mergeCell ref="J442:L442"/>
    <mergeCell ref="D439:H439"/>
    <mergeCell ref="J439:L439"/>
    <mergeCell ref="D440:H440"/>
    <mergeCell ref="D434:H434"/>
    <mergeCell ref="J434:L434"/>
    <mergeCell ref="A453:G453"/>
    <mergeCell ref="B447:D447"/>
    <mergeCell ref="A448:Q448"/>
    <mergeCell ref="A449:H449"/>
    <mergeCell ref="A450:H450"/>
    <mergeCell ref="D445:H445"/>
    <mergeCell ref="J445:L445"/>
    <mergeCell ref="D446:H446"/>
    <mergeCell ref="A451:G451"/>
    <mergeCell ref="J446:L446"/>
    <mergeCell ref="D431:H431"/>
    <mergeCell ref="J431:L431"/>
    <mergeCell ref="D432:H432"/>
    <mergeCell ref="J432:L432"/>
    <mergeCell ref="D426:H426"/>
    <mergeCell ref="J426:L426"/>
    <mergeCell ref="D438:H438"/>
    <mergeCell ref="J438:L438"/>
    <mergeCell ref="D435:H435"/>
    <mergeCell ref="J435:L435"/>
    <mergeCell ref="D436:H436"/>
    <mergeCell ref="J436:L436"/>
    <mergeCell ref="D429:H429"/>
    <mergeCell ref="J429:L429"/>
    <mergeCell ref="D430:H430"/>
    <mergeCell ref="J430:L430"/>
    <mergeCell ref="D427:H427"/>
    <mergeCell ref="J427:L427"/>
    <mergeCell ref="D428:H428"/>
    <mergeCell ref="J428:L428"/>
    <mergeCell ref="D433:H433"/>
    <mergeCell ref="J433:L433"/>
    <mergeCell ref="D421:H421"/>
    <mergeCell ref="J421:L421"/>
    <mergeCell ref="D422:H422"/>
    <mergeCell ref="J422:L422"/>
    <mergeCell ref="D419:H419"/>
    <mergeCell ref="J419:L419"/>
    <mergeCell ref="D420:H420"/>
    <mergeCell ref="J420:L420"/>
    <mergeCell ref="D425:H425"/>
    <mergeCell ref="J425:L425"/>
    <mergeCell ref="D423:H423"/>
    <mergeCell ref="J423:L423"/>
    <mergeCell ref="D424:H424"/>
    <mergeCell ref="J424:L424"/>
    <mergeCell ref="D414:H414"/>
    <mergeCell ref="J414:L414"/>
    <mergeCell ref="D411:H411"/>
    <mergeCell ref="J411:L411"/>
    <mergeCell ref="D412:H412"/>
    <mergeCell ref="J412:L412"/>
    <mergeCell ref="D417:H417"/>
    <mergeCell ref="J417:L417"/>
    <mergeCell ref="D418:H418"/>
    <mergeCell ref="J418:L418"/>
    <mergeCell ref="D415:H415"/>
    <mergeCell ref="J415:L415"/>
    <mergeCell ref="D416:H416"/>
    <mergeCell ref="J416:L416"/>
    <mergeCell ref="D409:H409"/>
    <mergeCell ref="J409:L409"/>
    <mergeCell ref="D410:H410"/>
    <mergeCell ref="J410:L410"/>
    <mergeCell ref="D407:H407"/>
    <mergeCell ref="J407:L407"/>
    <mergeCell ref="D408:H408"/>
    <mergeCell ref="J408:L408"/>
    <mergeCell ref="D413:H413"/>
    <mergeCell ref="J413:L413"/>
    <mergeCell ref="D402:H402"/>
    <mergeCell ref="J402:L402"/>
    <mergeCell ref="D399:H399"/>
    <mergeCell ref="J399:L399"/>
    <mergeCell ref="D400:H400"/>
    <mergeCell ref="J400:L400"/>
    <mergeCell ref="D405:H405"/>
    <mergeCell ref="J405:L405"/>
    <mergeCell ref="D406:H406"/>
    <mergeCell ref="J406:L406"/>
    <mergeCell ref="D403:H403"/>
    <mergeCell ref="J403:L403"/>
    <mergeCell ref="D404:H404"/>
    <mergeCell ref="J404:L404"/>
    <mergeCell ref="D397:H397"/>
    <mergeCell ref="J397:L397"/>
    <mergeCell ref="D398:H398"/>
    <mergeCell ref="J398:L398"/>
    <mergeCell ref="D395:H395"/>
    <mergeCell ref="J395:L395"/>
    <mergeCell ref="D396:H396"/>
    <mergeCell ref="J396:L396"/>
    <mergeCell ref="D401:H401"/>
    <mergeCell ref="J401:L401"/>
    <mergeCell ref="D390:H390"/>
    <mergeCell ref="J390:L390"/>
    <mergeCell ref="D387:H387"/>
    <mergeCell ref="J387:L387"/>
    <mergeCell ref="D388:H388"/>
    <mergeCell ref="J388:L388"/>
    <mergeCell ref="D393:H393"/>
    <mergeCell ref="J393:L393"/>
    <mergeCell ref="D394:H394"/>
    <mergeCell ref="J394:L394"/>
    <mergeCell ref="D391:H391"/>
    <mergeCell ref="J391:L391"/>
    <mergeCell ref="D392:H392"/>
    <mergeCell ref="J392:L392"/>
    <mergeCell ref="D385:H385"/>
    <mergeCell ref="J385:L385"/>
    <mergeCell ref="D386:H386"/>
    <mergeCell ref="J386:L386"/>
    <mergeCell ref="D383:H383"/>
    <mergeCell ref="J383:L383"/>
    <mergeCell ref="D384:H384"/>
    <mergeCell ref="J384:L384"/>
    <mergeCell ref="D389:H389"/>
    <mergeCell ref="J389:L389"/>
    <mergeCell ref="D246:H246"/>
    <mergeCell ref="J246:L246"/>
    <mergeCell ref="D243:H243"/>
    <mergeCell ref="J243:L243"/>
    <mergeCell ref="D244:H244"/>
    <mergeCell ref="J244:L244"/>
    <mergeCell ref="D381:H381"/>
    <mergeCell ref="J381:L381"/>
    <mergeCell ref="D382:H382"/>
    <mergeCell ref="J382:L382"/>
    <mergeCell ref="D247:H247"/>
    <mergeCell ref="J247:L247"/>
    <mergeCell ref="D380:H380"/>
    <mergeCell ref="J380:L380"/>
    <mergeCell ref="J248:L248"/>
    <mergeCell ref="J249:L249"/>
    <mergeCell ref="J250:L250"/>
    <mergeCell ref="J251:L251"/>
    <mergeCell ref="J252:L252"/>
    <mergeCell ref="J253:L253"/>
    <mergeCell ref="J254:L254"/>
    <mergeCell ref="J255:L255"/>
    <mergeCell ref="J256:L256"/>
    <mergeCell ref="J257:L257"/>
    <mergeCell ref="D241:H241"/>
    <mergeCell ref="J241:L241"/>
    <mergeCell ref="D242:H242"/>
    <mergeCell ref="J242:L242"/>
    <mergeCell ref="D239:H239"/>
    <mergeCell ref="J239:L239"/>
    <mergeCell ref="D240:H240"/>
    <mergeCell ref="J240:L240"/>
    <mergeCell ref="D245:H245"/>
    <mergeCell ref="J245:L245"/>
    <mergeCell ref="D234:H234"/>
    <mergeCell ref="J234:L234"/>
    <mergeCell ref="D231:H231"/>
    <mergeCell ref="J231:L231"/>
    <mergeCell ref="D232:H232"/>
    <mergeCell ref="J232:L232"/>
    <mergeCell ref="D237:H237"/>
    <mergeCell ref="J237:L237"/>
    <mergeCell ref="D238:H238"/>
    <mergeCell ref="J238:L238"/>
    <mergeCell ref="D235:H235"/>
    <mergeCell ref="J235:L235"/>
    <mergeCell ref="D236:H236"/>
    <mergeCell ref="J236:L236"/>
    <mergeCell ref="D229:H229"/>
    <mergeCell ref="J229:L229"/>
    <mergeCell ref="D230:H230"/>
    <mergeCell ref="J230:L230"/>
    <mergeCell ref="D10:H10"/>
    <mergeCell ref="J10:L10"/>
    <mergeCell ref="D11:H11"/>
    <mergeCell ref="J11:L11"/>
    <mergeCell ref="D233:H233"/>
    <mergeCell ref="J233:L233"/>
    <mergeCell ref="D12:H12"/>
    <mergeCell ref="D13:H13"/>
    <mergeCell ref="D14:H14"/>
    <mergeCell ref="D15:H15"/>
    <mergeCell ref="D16:H16"/>
    <mergeCell ref="D17:H17"/>
    <mergeCell ref="D18:H18"/>
    <mergeCell ref="D19:H19"/>
    <mergeCell ref="D20:H20"/>
    <mergeCell ref="D21:H21"/>
    <mergeCell ref="J12:L12"/>
    <mergeCell ref="J13:L13"/>
    <mergeCell ref="J14:L14"/>
    <mergeCell ref="J15:L15"/>
    <mergeCell ref="I1:K1"/>
    <mergeCell ref="B2:B4"/>
    <mergeCell ref="D3:E3"/>
    <mergeCell ref="F4:N4"/>
    <mergeCell ref="D8:H8"/>
    <mergeCell ref="J8:L8"/>
    <mergeCell ref="D9:H9"/>
    <mergeCell ref="J9:L9"/>
    <mergeCell ref="K5:L5"/>
    <mergeCell ref="A6:D6"/>
    <mergeCell ref="K6:L6"/>
    <mergeCell ref="B7:D7"/>
    <mergeCell ref="K7:L7"/>
    <mergeCell ref="D2:H2"/>
    <mergeCell ref="G1:H1"/>
    <mergeCell ref="D248:H248"/>
    <mergeCell ref="D249:H249"/>
    <mergeCell ref="D250:H250"/>
    <mergeCell ref="D251:H251"/>
    <mergeCell ref="D252:H252"/>
    <mergeCell ref="D253:H253"/>
    <mergeCell ref="D254:H254"/>
    <mergeCell ref="D255:H255"/>
    <mergeCell ref="D256:H256"/>
    <mergeCell ref="D257:H257"/>
    <mergeCell ref="D258:H258"/>
    <mergeCell ref="D259:H259"/>
    <mergeCell ref="D260:H260"/>
    <mergeCell ref="D261:H261"/>
    <mergeCell ref="D262:H262"/>
    <mergeCell ref="D263:H263"/>
    <mergeCell ref="D264:H264"/>
    <mergeCell ref="D265:H265"/>
    <mergeCell ref="D266:H266"/>
    <mergeCell ref="D267:H267"/>
    <mergeCell ref="D268:H268"/>
    <mergeCell ref="D269:H269"/>
    <mergeCell ref="D270:H270"/>
    <mergeCell ref="D271:H271"/>
    <mergeCell ref="D272:H272"/>
    <mergeCell ref="D273:H273"/>
    <mergeCell ref="D274:H274"/>
    <mergeCell ref="D275:H275"/>
    <mergeCell ref="D276:H276"/>
    <mergeCell ref="D277:H277"/>
    <mergeCell ref="D278:H278"/>
    <mergeCell ref="D279:H279"/>
    <mergeCell ref="D280:H280"/>
    <mergeCell ref="D281:H281"/>
    <mergeCell ref="D282:H282"/>
    <mergeCell ref="D283:H283"/>
    <mergeCell ref="D284:H284"/>
    <mergeCell ref="D285:H285"/>
    <mergeCell ref="D286:H286"/>
    <mergeCell ref="D287:H287"/>
    <mergeCell ref="D288:H288"/>
    <mergeCell ref="D289:H289"/>
    <mergeCell ref="D290:H290"/>
    <mergeCell ref="D291:H291"/>
    <mergeCell ref="D292:H292"/>
    <mergeCell ref="D293:H293"/>
    <mergeCell ref="D294:H294"/>
    <mergeCell ref="D295:H295"/>
    <mergeCell ref="D296:H296"/>
    <mergeCell ref="D297:H297"/>
    <mergeCell ref="D298:H298"/>
    <mergeCell ref="D299:H299"/>
    <mergeCell ref="D300:H300"/>
    <mergeCell ref="D301:H301"/>
    <mergeCell ref="D302:H302"/>
    <mergeCell ref="D303:H303"/>
    <mergeCell ref="D304:H304"/>
    <mergeCell ref="D305:H305"/>
    <mergeCell ref="D306:H306"/>
    <mergeCell ref="D307:H307"/>
    <mergeCell ref="D308:H308"/>
    <mergeCell ref="D309:H309"/>
    <mergeCell ref="D310:H310"/>
    <mergeCell ref="D311:H311"/>
    <mergeCell ref="D312:H312"/>
    <mergeCell ref="D313:H313"/>
    <mergeCell ref="D314:H314"/>
    <mergeCell ref="D315:H315"/>
    <mergeCell ref="D316:H316"/>
    <mergeCell ref="D317:H317"/>
    <mergeCell ref="D318:H318"/>
    <mergeCell ref="D319:H319"/>
    <mergeCell ref="D320:H320"/>
    <mergeCell ref="D321:H321"/>
    <mergeCell ref="D322:H322"/>
    <mergeCell ref="D323:H323"/>
    <mergeCell ref="D324:H324"/>
    <mergeCell ref="D325:H325"/>
    <mergeCell ref="D326:H326"/>
    <mergeCell ref="D327:H327"/>
    <mergeCell ref="D328:H328"/>
    <mergeCell ref="D329:H329"/>
    <mergeCell ref="D330:H330"/>
    <mergeCell ref="D331:H331"/>
    <mergeCell ref="D332:H332"/>
    <mergeCell ref="D333:H333"/>
    <mergeCell ref="D334:H334"/>
    <mergeCell ref="D335:H335"/>
    <mergeCell ref="D336:H336"/>
    <mergeCell ref="D337:H337"/>
    <mergeCell ref="D338:H338"/>
    <mergeCell ref="D339:H339"/>
    <mergeCell ref="D340:H340"/>
    <mergeCell ref="D341:H341"/>
    <mergeCell ref="D342:H342"/>
    <mergeCell ref="D343:H343"/>
    <mergeCell ref="D344:H344"/>
    <mergeCell ref="D345:H345"/>
    <mergeCell ref="D346:H346"/>
    <mergeCell ref="D347:H347"/>
    <mergeCell ref="D348:H348"/>
    <mergeCell ref="D349:H349"/>
    <mergeCell ref="D350:H350"/>
    <mergeCell ref="D351:H351"/>
    <mergeCell ref="D352:H352"/>
    <mergeCell ref="D353:H353"/>
    <mergeCell ref="D354:H354"/>
    <mergeCell ref="D355:H355"/>
    <mergeCell ref="D356:H356"/>
    <mergeCell ref="D357:H357"/>
    <mergeCell ref="D358:H358"/>
    <mergeCell ref="D359:H359"/>
    <mergeCell ref="D360:H360"/>
    <mergeCell ref="D361:H361"/>
    <mergeCell ref="D362:H362"/>
    <mergeCell ref="D363:H363"/>
    <mergeCell ref="D364:H364"/>
    <mergeCell ref="D374:H374"/>
    <mergeCell ref="D375:H375"/>
    <mergeCell ref="D376:H376"/>
    <mergeCell ref="D377:H377"/>
    <mergeCell ref="D378:H378"/>
    <mergeCell ref="D379:H379"/>
    <mergeCell ref="D365:H365"/>
    <mergeCell ref="D366:H366"/>
    <mergeCell ref="D367:H367"/>
    <mergeCell ref="D368:H368"/>
    <mergeCell ref="D369:H369"/>
    <mergeCell ref="D370:H370"/>
    <mergeCell ref="D371:H371"/>
    <mergeCell ref="D372:H372"/>
    <mergeCell ref="D373:H373"/>
  </mergeCells>
  <phoneticPr fontId="30" type="noConversion"/>
  <dataValidations xWindow="36450" yWindow="25891" count="2">
    <dataValidation type="list" showErrorMessage="1" sqref="K9:L21 K23:L23 J9:J446 K229:L446">
      <formula1>$B$460:$B$467</formula1>
      <formula2>0</formula2>
    </dataValidation>
    <dataValidation type="list" showErrorMessage="1" sqref="M9:M446">
      <formula1>$B$455:$B$458</formula1>
      <formula2>0</formula2>
    </dataValidation>
  </dataValidations>
  <pageMargins left="0.7" right="0.7" top="0.75" bottom="0.75" header="0.51180555555555551" footer="0.3"/>
  <pageSetup paperSize="9" firstPageNumber="0" fitToHeight="0" orientation="landscape" verticalDpi="300" r:id="rId1"/>
  <headerFooter alignWithMargins="0">
    <oddFooter>&amp;R&amp;"Calibri,Negrita cursiva"El FSE invierte en tu futuro</oddFooter>
  </headerFooter>
  <drawing r:id="rId2"/>
  <legacy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2"/>
    <pageSetUpPr fitToPage="1"/>
  </sheetPr>
  <dimension ref="A1:O75"/>
  <sheetViews>
    <sheetView topLeftCell="A4" zoomScale="80" zoomScaleNormal="80" workbookViewId="0">
      <selection activeCell="A11" sqref="A11:J11"/>
    </sheetView>
  </sheetViews>
  <sheetFormatPr baseColWidth="10" defaultRowHeight="14.5" x14ac:dyDescent="0.35"/>
  <cols>
    <col min="1" max="1" width="11.7265625" customWidth="1"/>
    <col min="2" max="2" width="17.81640625" customWidth="1"/>
    <col min="3" max="3" width="15.7265625" customWidth="1"/>
    <col min="4" max="4" width="15.81640625" customWidth="1"/>
    <col min="5" max="5" width="14.1796875" customWidth="1"/>
    <col min="6" max="6" width="16.453125" customWidth="1"/>
    <col min="7" max="7" width="3" customWidth="1"/>
    <col min="8" max="8" width="9.26953125" customWidth="1"/>
    <col min="9" max="9" width="19.81640625" bestFit="1" customWidth="1"/>
    <col min="10" max="10" width="12.81640625" customWidth="1"/>
  </cols>
  <sheetData>
    <row r="1" spans="1:10" x14ac:dyDescent="0.35">
      <c r="A1" s="32"/>
      <c r="B1" s="33"/>
      <c r="C1" s="33"/>
      <c r="D1" s="33"/>
      <c r="E1" s="33"/>
      <c r="F1" s="33"/>
      <c r="G1" s="33"/>
      <c r="H1" s="33"/>
      <c r="I1" s="33"/>
      <c r="J1" s="34"/>
    </row>
    <row r="2" spans="1:10" ht="75.75" customHeight="1" x14ac:dyDescent="0.35">
      <c r="A2" s="35"/>
      <c r="B2" s="5"/>
      <c r="C2" s="5"/>
      <c r="D2" s="5"/>
      <c r="E2" s="5"/>
      <c r="F2" s="5"/>
      <c r="G2" s="5"/>
      <c r="H2" s="5"/>
      <c r="I2" s="5"/>
      <c r="J2" s="36"/>
    </row>
    <row r="3" spans="1:10" ht="18.5" x14ac:dyDescent="0.35">
      <c r="A3" s="468" t="s">
        <v>149</v>
      </c>
      <c r="B3" s="468"/>
      <c r="C3" s="468"/>
      <c r="D3" s="468"/>
      <c r="E3" s="468"/>
      <c r="F3" s="468"/>
      <c r="G3" s="468"/>
      <c r="H3" s="468"/>
      <c r="I3" s="468"/>
      <c r="J3" s="468"/>
    </row>
    <row r="4" spans="1:10" ht="18.5" x14ac:dyDescent="0.35">
      <c r="A4" s="64"/>
      <c r="B4" s="61"/>
      <c r="C4" s="61"/>
      <c r="D4" s="61"/>
      <c r="E4" s="61"/>
      <c r="F4" s="61"/>
      <c r="G4" s="61"/>
      <c r="H4" s="61"/>
      <c r="I4" s="61"/>
      <c r="J4" s="65"/>
    </row>
    <row r="5" spans="1:10" x14ac:dyDescent="0.35">
      <c r="A5" s="469" t="s">
        <v>150</v>
      </c>
      <c r="B5" s="469"/>
      <c r="C5" s="469"/>
      <c r="D5" s="469"/>
      <c r="E5" s="469"/>
      <c r="F5" s="469"/>
      <c r="G5" s="469"/>
      <c r="H5" s="469"/>
      <c r="I5" s="469"/>
      <c r="J5" s="469"/>
    </row>
    <row r="6" spans="1:10" ht="20.149999999999999" customHeight="1" x14ac:dyDescent="0.35">
      <c r="A6" s="66" t="s">
        <v>151</v>
      </c>
      <c r="B6" s="470"/>
      <c r="C6" s="470"/>
      <c r="D6" s="470"/>
      <c r="E6" s="470"/>
      <c r="F6" s="470"/>
      <c r="G6" s="470"/>
      <c r="H6" s="67" t="s">
        <v>152</v>
      </c>
      <c r="I6" s="471" t="str">
        <f>IF('SS-SMI'!H8="","",'SS-SMI'!H8)</f>
        <v/>
      </c>
      <c r="J6" s="471"/>
    </row>
    <row r="7" spans="1:10" ht="20.149999999999999" customHeight="1" x14ac:dyDescent="0.35">
      <c r="A7" s="66" t="s">
        <v>153</v>
      </c>
      <c r="B7" s="470"/>
      <c r="C7" s="470"/>
      <c r="D7" s="470"/>
      <c r="E7" s="470"/>
      <c r="F7" s="470"/>
      <c r="G7" s="470"/>
      <c r="H7" s="67" t="s">
        <v>154</v>
      </c>
      <c r="I7" s="476"/>
      <c r="J7" s="476"/>
    </row>
    <row r="8" spans="1:10" ht="20.149999999999999" customHeight="1" x14ac:dyDescent="0.35">
      <c r="A8" s="66" t="s">
        <v>155</v>
      </c>
      <c r="B8" s="477"/>
      <c r="C8" s="477"/>
      <c r="D8" s="477"/>
      <c r="E8" s="68" t="s">
        <v>156</v>
      </c>
      <c r="F8" s="478" t="s">
        <v>268</v>
      </c>
      <c r="G8" s="478"/>
      <c r="H8" s="67" t="s">
        <v>157</v>
      </c>
      <c r="I8" s="479"/>
      <c r="J8" s="479"/>
    </row>
    <row r="9" spans="1:10" ht="20.149999999999999" customHeight="1" x14ac:dyDescent="0.35">
      <c r="A9" s="66" t="s">
        <v>158</v>
      </c>
      <c r="B9" s="472"/>
      <c r="C9" s="472"/>
      <c r="D9" s="472"/>
      <c r="E9" s="472"/>
      <c r="F9" s="472"/>
      <c r="G9" s="472"/>
      <c r="H9" s="67" t="s">
        <v>159</v>
      </c>
      <c r="I9" s="473"/>
      <c r="J9" s="473"/>
    </row>
    <row r="10" spans="1:10" x14ac:dyDescent="0.35">
      <c r="A10" s="474"/>
      <c r="B10" s="474"/>
      <c r="C10" s="474"/>
      <c r="D10" s="474"/>
      <c r="E10" s="474"/>
      <c r="F10" s="474"/>
      <c r="G10" s="474"/>
      <c r="H10" s="474"/>
      <c r="I10" s="474"/>
      <c r="J10" s="474"/>
    </row>
    <row r="11" spans="1:10" x14ac:dyDescent="0.35">
      <c r="A11" s="469" t="s">
        <v>275</v>
      </c>
      <c r="B11" s="469"/>
      <c r="C11" s="469"/>
      <c r="D11" s="469"/>
      <c r="E11" s="475"/>
      <c r="F11" s="475"/>
      <c r="G11" s="475"/>
      <c r="H11" s="475"/>
      <c r="I11" s="475"/>
      <c r="J11" s="475"/>
    </row>
    <row r="12" spans="1:10" ht="27.75" customHeight="1" x14ac:dyDescent="0.35">
      <c r="A12" s="347" t="s">
        <v>160</v>
      </c>
      <c r="B12" s="484"/>
      <c r="C12" s="484"/>
      <c r="D12" s="348" t="s">
        <v>161</v>
      </c>
      <c r="E12" s="485" t="str">
        <f>IF('SS-SMI'!H5="","",'SS-SMI'!H5)</f>
        <v/>
      </c>
      <c r="F12" s="486"/>
      <c r="G12" s="487" t="s">
        <v>162</v>
      </c>
      <c r="H12" s="487"/>
      <c r="I12" s="471" t="str">
        <f>IF('SS-SMI'!H6="","",'SS-SMI'!H6)</f>
        <v/>
      </c>
      <c r="J12" s="471"/>
    </row>
    <row r="13" spans="1:10" ht="20.149999999999999" customHeight="1" x14ac:dyDescent="0.35">
      <c r="A13" s="480" t="s">
        <v>163</v>
      </c>
      <c r="B13" s="480"/>
      <c r="C13" s="480"/>
      <c r="D13" s="480"/>
      <c r="E13" s="481" t="str">
        <f>IF('SS-SMI'!H4="","",'SS-SMI'!H4)</f>
        <v/>
      </c>
      <c r="F13" s="482"/>
      <c r="G13" s="482"/>
      <c r="H13" s="482"/>
      <c r="I13" s="482"/>
      <c r="J13" s="482"/>
    </row>
    <row r="14" spans="1:10" x14ac:dyDescent="0.35">
      <c r="A14" s="69"/>
      <c r="B14" s="70"/>
      <c r="C14" s="70"/>
      <c r="D14" s="71"/>
      <c r="E14" s="471" t="str">
        <f>'CERTIF. GAST'!H6</f>
        <v/>
      </c>
      <c r="F14" s="482"/>
      <c r="G14" s="482"/>
      <c r="H14" s="482"/>
      <c r="I14" s="482"/>
      <c r="J14" s="482"/>
    </row>
    <row r="15" spans="1:10" x14ac:dyDescent="0.35">
      <c r="A15" s="475" t="s">
        <v>164</v>
      </c>
      <c r="B15" s="475"/>
      <c r="C15" s="475"/>
      <c r="D15" s="475"/>
      <c r="E15" s="475"/>
      <c r="F15" s="475"/>
      <c r="G15" s="475"/>
      <c r="H15" s="475"/>
      <c r="I15" s="475"/>
      <c r="J15" s="475"/>
    </row>
    <row r="16" spans="1:10" ht="5.25" customHeight="1" x14ac:dyDescent="0.35">
      <c r="A16" s="72"/>
      <c r="B16" s="61"/>
      <c r="C16" s="61"/>
      <c r="D16" s="61"/>
      <c r="E16" s="61"/>
      <c r="F16" s="61"/>
      <c r="G16" s="61"/>
      <c r="H16" s="61"/>
      <c r="I16" s="61"/>
      <c r="J16" s="65"/>
    </row>
    <row r="17" spans="1:10" s="73" customFormat="1" ht="20.149999999999999" customHeight="1" thickBot="1" x14ac:dyDescent="0.4">
      <c r="A17" s="483" t="s">
        <v>165</v>
      </c>
      <c r="B17" s="483"/>
      <c r="C17" s="483"/>
      <c r="D17" s="483"/>
      <c r="E17" s="483"/>
      <c r="F17" s="483"/>
      <c r="G17" s="483"/>
      <c r="H17" s="483"/>
      <c r="I17" s="483"/>
      <c r="J17" s="483"/>
    </row>
    <row r="18" spans="1:10" s="73" customFormat="1" ht="20.149999999999999" customHeight="1" thickBot="1" x14ac:dyDescent="0.4">
      <c r="A18" s="118" t="s">
        <v>166</v>
      </c>
      <c r="B18" s="488" t="s">
        <v>167</v>
      </c>
      <c r="C18" s="488"/>
      <c r="D18" s="488"/>
      <c r="E18" s="488"/>
      <c r="F18" s="488"/>
      <c r="G18" s="488"/>
      <c r="H18" s="489">
        <f>SUM('FOR MES 1'!G34+'FOR MES 2'!G34+'FOR MES 3'!G34+'FOR MES 4'!G34+'FOR MES 5'!G34+'FOR MES 6'!G34+'FOR MES 7'!G34+'FOR MES 8'!G34+'FOR MES 9'!G34+'FOR MES 10'!G34+'FOR MES 11'!G34+'FOR MES 12'!G34+'FOR MES 13'!G34+'FOR MES 14'!G34+'FOR MES 15'!G34)</f>
        <v>0</v>
      </c>
      <c r="I18" s="489"/>
      <c r="J18" s="489"/>
    </row>
    <row r="19" spans="1:10" s="73" customFormat="1" ht="20.149999999999999" customHeight="1" thickBot="1" x14ac:dyDescent="0.4">
      <c r="A19" s="117" t="s">
        <v>168</v>
      </c>
      <c r="B19" s="488" t="s">
        <v>232</v>
      </c>
      <c r="C19" s="488"/>
      <c r="D19" s="488"/>
      <c r="E19" s="488"/>
      <c r="F19" s="488"/>
      <c r="G19" s="488"/>
      <c r="H19" s="489">
        <f>SUM(('FOR MES 1'!Q34-'FOR MES 1'!R34-'FOR MES 1'!S34)+('FOR MES 2'!Q34-'FOR MES 2'!R34-'FOR MES 2'!S34)+('FOR MES 3'!Q34-'FOR MES 3'!R34-'FOR MES 3'!S34)+('FOR MES 4'!Q34-'FOR MES 4'!R34-'FOR MES 4'!S34)+('FOR MES 5'!Q34-'FOR MES 5'!R34-'FOR MES 5'!S34)+('FOR MES 6'!Q34-'FOR MES 6'!R34-'FOR MES 6'!S34)+('FOR MES 7'!Q34-'FOR MES 7'!R34-'FOR MES 7'!S34)+('FOR MES 8'!Q34-'FOR MES 8'!R34-'FOR MES 8'!S34)+('FOR MES 9'!Q34-'FOR MES 9'!R34-'FOR MES 9'!S34)+('FOR MES 10'!Q34-'FOR MES 10'!R34-'FOR MES 10'!S34)+('FOR MES 11'!Q34-'FOR MES 11'!R34-'FOR MES 11'!S34)+('FOR MES 12'!Q34-'FOR MES 12'!R34-'FOR MES 12'!S34)+('FOR MES 13'!Q34-'FOR MES 13'!R34-'FOR MES 13'!S34)+('FOR MES 14'!Q34-'FOR MES 14'!R34-'FOR MES 14'!S34)+('FOR MES 15'!Q34-'FOR MES 15'!R34-'FOR MES 15'!S34))</f>
        <v>0</v>
      </c>
      <c r="I19" s="489"/>
      <c r="J19" s="489"/>
    </row>
    <row r="20" spans="1:10" s="73" customFormat="1" ht="20.149999999999999" customHeight="1" thickBot="1" x14ac:dyDescent="0.4">
      <c r="A20" s="74" t="s">
        <v>169</v>
      </c>
      <c r="B20" s="490"/>
      <c r="C20" s="490"/>
      <c r="D20" s="490"/>
      <c r="E20" s="490"/>
      <c r="F20" s="490"/>
      <c r="G20" s="490"/>
      <c r="H20" s="491">
        <f>SUM(H18+H19)</f>
        <v>0</v>
      </c>
      <c r="I20" s="491"/>
      <c r="J20" s="491"/>
    </row>
    <row r="21" spans="1:10" s="73" customFormat="1" ht="20.149999999999999" customHeight="1" thickBot="1" x14ac:dyDescent="0.4">
      <c r="A21" s="75"/>
      <c r="B21" s="459" t="s">
        <v>170</v>
      </c>
      <c r="C21" s="459"/>
      <c r="D21" s="459"/>
      <c r="E21" s="459"/>
      <c r="F21" s="459"/>
      <c r="G21" s="459"/>
      <c r="H21" s="460">
        <f>'FOR MES 1'!AB33+'FOR MES 2'!AB33+'FOR MES 3'!AB33+'FOR MES 4'!AB33+'FOR MES 5'!AB33+'FOR MES 6'!AB33+'FOR MES 7'!AB33+'FOR MES 8'!AB33+'FOR MES 9'!AB33+'FOR MES 10'!AB33+'FOR MES 11'!AB33+'FOR MES 12'!AB33+'FOR MES 13'!AB33+'FOR MES 14'!AB33+'FOR MES 15'!AB33</f>
        <v>0</v>
      </c>
      <c r="I21" s="460"/>
      <c r="J21" s="460"/>
    </row>
    <row r="22" spans="1:10" s="73" customFormat="1" ht="20.149999999999999" customHeight="1" thickBot="1" x14ac:dyDescent="0.4">
      <c r="A22" s="122"/>
      <c r="B22" s="459" t="s">
        <v>238</v>
      </c>
      <c r="C22" s="459"/>
      <c r="D22" s="459"/>
      <c r="E22" s="459"/>
      <c r="F22" s="459"/>
      <c r="G22" s="459"/>
      <c r="H22" s="460">
        <f>IF(H20-H21&lt;C58,0,H20-H21-C58)</f>
        <v>0</v>
      </c>
      <c r="I22" s="460"/>
      <c r="J22" s="460"/>
    </row>
    <row r="23" spans="1:10" s="73" customFormat="1" ht="20.149999999999999" customHeight="1" thickBot="1" x14ac:dyDescent="0.4">
      <c r="A23" s="122"/>
      <c r="B23" s="459" t="s">
        <v>239</v>
      </c>
      <c r="C23" s="459"/>
      <c r="D23" s="459"/>
      <c r="E23" s="459"/>
      <c r="F23" s="459"/>
      <c r="G23" s="459"/>
      <c r="H23" s="460">
        <f>H21+H22</f>
        <v>0</v>
      </c>
      <c r="I23" s="460"/>
      <c r="J23" s="460"/>
    </row>
    <row r="24" spans="1:10" s="73" customFormat="1" ht="20.149999999999999" customHeight="1" thickBot="1" x14ac:dyDescent="0.4">
      <c r="A24" s="461" t="s">
        <v>171</v>
      </c>
      <c r="B24" s="461"/>
      <c r="C24" s="461"/>
      <c r="D24" s="461"/>
      <c r="E24" s="461"/>
      <c r="F24" s="461"/>
      <c r="G24" s="461"/>
      <c r="H24" s="465">
        <f>IF(SUM(H20-H21)&gt;C58,C58,SUM(H20-H21))</f>
        <v>0</v>
      </c>
      <c r="I24" s="465"/>
      <c r="J24" s="465"/>
    </row>
    <row r="25" spans="1:10" s="73" customFormat="1" ht="20.149999999999999" customHeight="1" thickBot="1" x14ac:dyDescent="0.4">
      <c r="A25" s="466" t="s">
        <v>172</v>
      </c>
      <c r="B25" s="466"/>
      <c r="C25" s="466"/>
      <c r="D25" s="466"/>
      <c r="E25" s="466"/>
      <c r="F25" s="466"/>
      <c r="G25" s="466"/>
      <c r="H25" s="466"/>
      <c r="I25" s="466"/>
      <c r="J25" s="466"/>
    </row>
    <row r="26" spans="1:10" s="73" customFormat="1" ht="20.149999999999999" customHeight="1" thickBot="1" x14ac:dyDescent="0.4">
      <c r="A26" s="75"/>
      <c r="B26" s="459" t="s">
        <v>173</v>
      </c>
      <c r="C26" s="459"/>
      <c r="D26" s="459"/>
      <c r="E26" s="459"/>
      <c r="F26" s="459"/>
      <c r="G26" s="459"/>
      <c r="H26" s="460">
        <f>SUM('MODULO B'!N447)</f>
        <v>0</v>
      </c>
      <c r="I26" s="460"/>
      <c r="J26" s="460"/>
    </row>
    <row r="27" spans="1:10" s="73" customFormat="1" ht="20.149999999999999" customHeight="1" thickBot="1" x14ac:dyDescent="0.4">
      <c r="A27" s="75"/>
      <c r="B27" s="459" t="s">
        <v>170</v>
      </c>
      <c r="C27" s="459"/>
      <c r="D27" s="459"/>
      <c r="E27" s="459"/>
      <c r="F27" s="459"/>
      <c r="G27" s="459"/>
      <c r="H27" s="462">
        <f>'MODULO B'!N447-'MODULO B'!P447</f>
        <v>0</v>
      </c>
      <c r="I27" s="463"/>
      <c r="J27" s="464"/>
    </row>
    <row r="28" spans="1:10" s="73" customFormat="1" ht="20.149999999999999" customHeight="1" thickBot="1" x14ac:dyDescent="0.4">
      <c r="A28" s="75"/>
      <c r="B28" s="459" t="s">
        <v>238</v>
      </c>
      <c r="C28" s="459"/>
      <c r="D28" s="459"/>
      <c r="E28" s="459"/>
      <c r="F28" s="459"/>
      <c r="G28" s="459"/>
      <c r="H28" s="462">
        <f>IF('MODULO B'!P447&gt;D58,'MODULO B'!P447-D58,0)</f>
        <v>0</v>
      </c>
      <c r="I28" s="463"/>
      <c r="J28" s="464"/>
    </row>
    <row r="29" spans="1:10" s="73" customFormat="1" ht="20.149999999999999" customHeight="1" thickBot="1" x14ac:dyDescent="0.4">
      <c r="A29" s="122"/>
      <c r="B29" s="459" t="s">
        <v>239</v>
      </c>
      <c r="C29" s="459"/>
      <c r="D29" s="459"/>
      <c r="E29" s="459"/>
      <c r="F29" s="459"/>
      <c r="G29" s="459"/>
      <c r="H29" s="462">
        <f>H27+H28</f>
        <v>0</v>
      </c>
      <c r="I29" s="463"/>
      <c r="J29" s="464"/>
    </row>
    <row r="30" spans="1:10" s="73" customFormat="1" ht="20.149999999999999" customHeight="1" thickBot="1" x14ac:dyDescent="0.4">
      <c r="A30" s="461" t="s">
        <v>174</v>
      </c>
      <c r="B30" s="461"/>
      <c r="C30" s="461"/>
      <c r="D30" s="461"/>
      <c r="E30" s="461"/>
      <c r="F30" s="461"/>
      <c r="G30" s="461"/>
      <c r="H30" s="465">
        <f>IF('MODULO B'!P447&gt;D58,D58,'MODULO B'!P447)</f>
        <v>0</v>
      </c>
      <c r="I30" s="465"/>
      <c r="J30" s="465"/>
    </row>
    <row r="31" spans="1:10" s="73" customFormat="1" ht="20.149999999999999" customHeight="1" x14ac:dyDescent="0.35">
      <c r="A31" s="466" t="s">
        <v>175</v>
      </c>
      <c r="B31" s="466"/>
      <c r="C31" s="466"/>
      <c r="D31" s="466"/>
      <c r="E31" s="466"/>
      <c r="F31" s="466"/>
      <c r="G31" s="466"/>
      <c r="H31" s="466"/>
      <c r="I31" s="466"/>
      <c r="J31" s="466"/>
    </row>
    <row r="32" spans="1:10" s="73" customFormat="1" ht="20.149999999999999" customHeight="1" thickBot="1" x14ac:dyDescent="0.4">
      <c r="A32" s="75"/>
      <c r="B32" s="459" t="s">
        <v>176</v>
      </c>
      <c r="C32" s="459"/>
      <c r="D32" s="459"/>
      <c r="E32" s="459"/>
      <c r="F32" s="459"/>
      <c r="G32" s="459"/>
      <c r="H32" s="460">
        <f>SUM(('AT MES 2'!L84)+('AT MES 3'!L84)+('AT MES 4'!L84)+('AT MES 5'!L84)+('AT MES 6'!L84)+('AT MES 7'!L84)+('AT MES 8'!L84)+('AT MES 9'!L84)+('AT MES 10'!L84)+('AT MES 11'!L84)+('AT MES 1'!L84)+('AT MES 12'!L84)+('AT MES 13'!L84)+('AT MES 14'!L84)+('AT MES 15'!L84))</f>
        <v>0</v>
      </c>
      <c r="I32" s="460"/>
      <c r="J32" s="460"/>
    </row>
    <row r="33" spans="1:10" ht="15.75" customHeight="1" thickBot="1" x14ac:dyDescent="0.4">
      <c r="A33" s="75"/>
      <c r="B33" s="459" t="s">
        <v>177</v>
      </c>
      <c r="C33" s="459"/>
      <c r="D33" s="459"/>
      <c r="E33" s="459"/>
      <c r="F33" s="459"/>
      <c r="G33" s="459"/>
      <c r="H33" s="460">
        <f>SUM(('AT MES 2'!Q84+'AT MES 2'!R84-'AT MES 2'!S84-'AT MES 2'!T84)+('AT MES 3'!Q84+'AT MES 3'!R84-'AT MES 3'!S84-'AT MES 3'!T84)+('AT MES 4'!Q84+'AT MES 4'!R84-'AT MES 4'!S84-'AT MES 4'!T84)+('AT MES 5'!Q84+'AT MES 5'!R84-'AT MES 5'!S84-'AT MES 5'!T84)+('AT MES 6'!Q84+'AT MES 6'!R84-'AT MES 6'!S84-'AT MES 6'!T84)+('AT MES 7'!Q84+'AT MES 7'!R84-'AT MES 7'!S84-'AT MES 7'!T84)+('AT MES 8'!Q84+'AT MES 8'!R84-'AT MES 8'!S84-'AT MES 8'!T84)+('AT MES 9'!Q84+'AT MES 9'!R84-'AT MES 9'!S84-'AT MES 9'!T84)+('AT MES 10'!Q84+'AT MES 10'!R84-'AT MES 10'!S84-'AT MES 10'!T84)+('AT MES 11'!Q84+'AT MES 11'!R84-'AT MES 11'!S84-'AT MES 11'!T84)+('AT MES 1'!Q84+'AT MES 1'!R84-'AT MES 1'!S84-'AT MES 1'!T84)+('AT MES 12'!Q84+'AT MES 12'!R84-'AT MES 12'!S84-'AT MES 12'!T84)+('AT MES 13'!Q84+'AT MES 13'!R84-'AT MES 13'!S84-'AT MES 13'!T84)+('AT MES 14'!Q84+'AT MES 14'!R84-'AT MES 14'!S84-'AT MES 14'!T84)+('AT MES 15'!Q84+'AT MES 15'!R84-'AT MES 15'!S84-'AT MES 15'!T84))</f>
        <v>0</v>
      </c>
      <c r="I33" s="460"/>
      <c r="J33" s="460"/>
    </row>
    <row r="34" spans="1:10" ht="15.75" customHeight="1" thickBot="1" x14ac:dyDescent="0.4">
      <c r="A34" s="75"/>
      <c r="B34" s="459" t="s">
        <v>229</v>
      </c>
      <c r="C34" s="459"/>
      <c r="D34" s="459"/>
      <c r="E34" s="459"/>
      <c r="F34" s="459"/>
      <c r="G34" s="459"/>
      <c r="H34" s="460">
        <f>SUM(('AT MES 2'!X84)+('AT MES 3'!X84)+('AT MES 4'!X84)+('AT MES 5'!X84)+('AT MES 6'!X84)+('AT MES 7'!X84)+('AT MES 8'!X84)+('AT MES 9'!X84)+('AT MES 10'!X84)+('AT MES 11'!X84)+('AT MES 1'!X84)+('AT MES 12'!X84)+('AT MES 13'!X84)+('AT MES 14'!X84)+('AT MES 15'!X84))</f>
        <v>0</v>
      </c>
      <c r="I34" s="460"/>
      <c r="J34" s="460"/>
    </row>
    <row r="35" spans="1:10" ht="15.75" customHeight="1" thickBot="1" x14ac:dyDescent="0.4">
      <c r="A35" s="74"/>
      <c r="B35" s="490" t="s">
        <v>178</v>
      </c>
      <c r="C35" s="490"/>
      <c r="D35" s="490"/>
      <c r="E35" s="490"/>
      <c r="F35" s="490"/>
      <c r="G35" s="490"/>
      <c r="H35" s="491">
        <f>SUM(H33+H32)</f>
        <v>0</v>
      </c>
      <c r="I35" s="491"/>
      <c r="J35" s="491"/>
    </row>
    <row r="36" spans="1:10" ht="18" customHeight="1" thickBot="1" x14ac:dyDescent="0.4">
      <c r="A36" s="75"/>
      <c r="B36" s="459" t="s">
        <v>179</v>
      </c>
      <c r="C36" s="459"/>
      <c r="D36" s="459"/>
      <c r="E36" s="459"/>
      <c r="F36" s="459"/>
      <c r="G36" s="459"/>
      <c r="H36" s="460">
        <f>'AT MES 2'!AD84+'AT MES 3'!AD84+'AT MES 4'!AD84+'AT MES 5'!AD84+'AT MES 6'!AD84+'AT MES 7'!AD84+'AT MES 8'!AD84+'AT MES 9'!AD84+'AT MES 10'!AD84+'AT MES 11'!AD84+'AT MES 1'!AD84+'AT MES 12'!AD84+'AT MES 13'!AD84+'AT MES 14'!AD84+'AT MES 15'!AD84</f>
        <v>0</v>
      </c>
      <c r="I36" s="460"/>
      <c r="J36" s="460"/>
    </row>
    <row r="37" spans="1:10" ht="18" customHeight="1" thickBot="1" x14ac:dyDescent="0.4">
      <c r="A37" s="75"/>
      <c r="B37" s="459" t="s">
        <v>262</v>
      </c>
      <c r="C37" s="459"/>
      <c r="D37" s="459"/>
      <c r="E37" s="459"/>
      <c r="F37" s="459"/>
      <c r="G37" s="459"/>
      <c r="H37" s="467">
        <f>IF(H35-H36&lt;E58,0,H35-H36-E58)</f>
        <v>0</v>
      </c>
      <c r="I37" s="467"/>
      <c r="J37" s="467"/>
    </row>
    <row r="38" spans="1:10" ht="18.75" customHeight="1" thickBot="1" x14ac:dyDescent="0.4">
      <c r="A38" s="75"/>
      <c r="B38" s="459" t="s">
        <v>239</v>
      </c>
      <c r="C38" s="459"/>
      <c r="D38" s="459"/>
      <c r="E38" s="459"/>
      <c r="F38" s="459"/>
      <c r="G38" s="459"/>
      <c r="H38" s="460">
        <f>H36</f>
        <v>0</v>
      </c>
      <c r="I38" s="460"/>
      <c r="J38" s="460"/>
    </row>
    <row r="39" spans="1:10" ht="16.5" customHeight="1" x14ac:dyDescent="0.35">
      <c r="A39" s="492" t="s">
        <v>180</v>
      </c>
      <c r="B39" s="492"/>
      <c r="C39" s="492"/>
      <c r="D39" s="492"/>
      <c r="E39" s="492"/>
      <c r="F39" s="492"/>
      <c r="G39" s="492"/>
      <c r="H39" s="493">
        <f>IF(SUM(H35-H36)&gt;E58,E58,SUM(H35-H36))</f>
        <v>0</v>
      </c>
      <c r="I39" s="493"/>
      <c r="J39" s="493"/>
    </row>
    <row r="40" spans="1:10" ht="20.25" customHeight="1" x14ac:dyDescent="0.35">
      <c r="A40" s="494" t="s">
        <v>181</v>
      </c>
      <c r="B40" s="494"/>
      <c r="C40" s="494"/>
      <c r="D40" s="494"/>
      <c r="E40" s="494"/>
      <c r="F40" s="494"/>
      <c r="G40" s="494"/>
      <c r="H40" s="508">
        <f>SUM(H24+H30+H39)</f>
        <v>0</v>
      </c>
      <c r="I40" s="508"/>
      <c r="J40" s="508"/>
    </row>
    <row r="41" spans="1:10" x14ac:dyDescent="0.35">
      <c r="A41" s="509"/>
      <c r="B41" s="509"/>
      <c r="C41" s="509"/>
      <c r="D41" s="509"/>
      <c r="E41" s="509"/>
      <c r="F41" s="509"/>
      <c r="G41" s="509"/>
      <c r="H41" s="509"/>
      <c r="I41" s="509"/>
      <c r="J41" s="509"/>
    </row>
    <row r="42" spans="1:10" x14ac:dyDescent="0.35">
      <c r="A42" s="475" t="s">
        <v>182</v>
      </c>
      <c r="B42" s="475"/>
      <c r="C42" s="475"/>
      <c r="D42" s="475"/>
      <c r="E42" s="475"/>
      <c r="F42" s="475"/>
      <c r="G42" s="475"/>
      <c r="H42" s="475"/>
      <c r="I42" s="475"/>
      <c r="J42" s="475"/>
    </row>
    <row r="43" spans="1:10" x14ac:dyDescent="0.35">
      <c r="A43" s="76"/>
      <c r="B43" s="61"/>
      <c r="C43" s="77"/>
      <c r="D43" s="61"/>
      <c r="E43" s="61"/>
      <c r="F43" s="61"/>
      <c r="G43" s="61"/>
      <c r="H43" s="61"/>
      <c r="I43" s="61"/>
      <c r="J43" s="65"/>
    </row>
    <row r="44" spans="1:10" x14ac:dyDescent="0.35">
      <c r="A44" s="510" t="s">
        <v>183</v>
      </c>
      <c r="B44" s="510"/>
      <c r="C44" s="78"/>
      <c r="D44" s="79"/>
      <c r="E44" s="61"/>
      <c r="F44" s="61"/>
      <c r="G44" s="61"/>
      <c r="H44" s="61"/>
      <c r="I44" s="61"/>
      <c r="J44" s="65"/>
    </row>
    <row r="45" spans="1:10" x14ac:dyDescent="0.35">
      <c r="A45" s="76"/>
      <c r="B45" s="61"/>
      <c r="C45" s="80"/>
      <c r="D45" s="77"/>
      <c r="E45" s="61"/>
      <c r="F45" s="61"/>
      <c r="G45" s="61"/>
      <c r="H45" s="61"/>
      <c r="I45" s="61"/>
      <c r="J45" s="65"/>
    </row>
    <row r="46" spans="1:10" ht="15.75" customHeight="1" x14ac:dyDescent="0.35">
      <c r="A46" s="510" t="s">
        <v>184</v>
      </c>
      <c r="B46" s="510"/>
      <c r="C46" s="511">
        <f>SUM('SS-SMI'!I14)</f>
        <v>0</v>
      </c>
      <c r="D46" s="511"/>
      <c r="E46" s="147"/>
      <c r="F46" s="148"/>
      <c r="G46" s="148"/>
      <c r="H46" s="148"/>
      <c r="I46" s="148"/>
      <c r="J46" s="149"/>
    </row>
    <row r="47" spans="1:10" ht="15.75" customHeight="1" x14ac:dyDescent="0.35">
      <c r="A47" s="152"/>
      <c r="B47" s="152"/>
      <c r="C47" s="153"/>
      <c r="D47" s="153"/>
      <c r="E47" s="154"/>
      <c r="F47" s="154"/>
      <c r="G47" s="154"/>
      <c r="H47" s="154"/>
      <c r="I47" s="154"/>
      <c r="J47" s="163"/>
    </row>
    <row r="48" spans="1:10" x14ac:dyDescent="0.35">
      <c r="A48" s="154"/>
      <c r="B48" s="513" t="s">
        <v>248</v>
      </c>
      <c r="C48" s="513" t="s">
        <v>249</v>
      </c>
      <c r="D48" s="497" t="s">
        <v>250</v>
      </c>
      <c r="E48" s="498"/>
      <c r="F48" s="497" t="s">
        <v>251</v>
      </c>
      <c r="G48" s="498"/>
      <c r="H48" s="498"/>
      <c r="I48" s="156" t="s">
        <v>249</v>
      </c>
      <c r="J48" s="164"/>
    </row>
    <row r="49" spans="1:15" x14ac:dyDescent="0.35">
      <c r="A49" s="154"/>
      <c r="B49" s="514"/>
      <c r="C49" s="514"/>
      <c r="D49" s="515"/>
      <c r="E49" s="516"/>
      <c r="F49" s="499" t="s">
        <v>252</v>
      </c>
      <c r="G49" s="349"/>
      <c r="H49" s="349"/>
      <c r="I49" s="162" t="s">
        <v>254</v>
      </c>
      <c r="J49" s="164"/>
    </row>
    <row r="50" spans="1:15" ht="14.25" customHeight="1" x14ac:dyDescent="0.35">
      <c r="A50" s="151" t="s">
        <v>18</v>
      </c>
      <c r="B50" s="155">
        <f>'SS-SMI'!I11</f>
        <v>0</v>
      </c>
      <c r="C50" s="155">
        <f>H24</f>
        <v>0</v>
      </c>
      <c r="D50" s="512">
        <f>B50-C50</f>
        <v>0</v>
      </c>
      <c r="E50" s="512"/>
      <c r="F50" s="500" t="s">
        <v>253</v>
      </c>
      <c r="G50" s="501"/>
      <c r="H50" s="502"/>
      <c r="I50" s="157">
        <f>C50</f>
        <v>0</v>
      </c>
      <c r="J50" s="164"/>
    </row>
    <row r="51" spans="1:15" x14ac:dyDescent="0.35">
      <c r="A51" s="151" t="s">
        <v>21</v>
      </c>
      <c r="B51" s="155">
        <f>'SS-SMI'!I12</f>
        <v>0</v>
      </c>
      <c r="C51" s="155">
        <f>H30</f>
        <v>0</v>
      </c>
      <c r="D51" s="512">
        <f>B51-C51</f>
        <v>0</v>
      </c>
      <c r="E51" s="512"/>
      <c r="F51" s="500" t="s">
        <v>253</v>
      </c>
      <c r="G51" s="501"/>
      <c r="H51" s="502"/>
      <c r="I51" s="157">
        <f>C51</f>
        <v>0</v>
      </c>
      <c r="J51" s="164"/>
      <c r="O51" s="62"/>
    </row>
    <row r="52" spans="1:15" ht="15" customHeight="1" x14ac:dyDescent="0.35">
      <c r="A52" s="151" t="s">
        <v>23</v>
      </c>
      <c r="B52" s="155">
        <f>'SS-SMI'!I13</f>
        <v>0</v>
      </c>
      <c r="C52" s="155">
        <f>H39</f>
        <v>0</v>
      </c>
      <c r="D52" s="495" t="s">
        <v>253</v>
      </c>
      <c r="E52" s="495"/>
      <c r="F52" s="503">
        <f>H37</f>
        <v>0</v>
      </c>
      <c r="G52" s="504"/>
      <c r="H52" s="505"/>
      <c r="I52" s="158">
        <f>C52+F52</f>
        <v>0</v>
      </c>
      <c r="J52" s="164"/>
    </row>
    <row r="53" spans="1:15" ht="15" customHeight="1" x14ac:dyDescent="0.35">
      <c r="A53" s="151" t="s">
        <v>25</v>
      </c>
      <c r="B53" s="155">
        <f>SUM(B50:B52)</f>
        <v>0</v>
      </c>
      <c r="C53" s="155">
        <f>SUM(C50:C52)</f>
        <v>0</v>
      </c>
      <c r="D53" s="496">
        <f>SUM(D50:E52)</f>
        <v>0</v>
      </c>
      <c r="E53" s="496"/>
      <c r="F53" s="506"/>
      <c r="G53" s="504"/>
      <c r="H53" s="505"/>
      <c r="I53" s="157">
        <f>SUM(I50:I52)</f>
        <v>0</v>
      </c>
      <c r="J53" s="164"/>
    </row>
    <row r="54" spans="1:15" x14ac:dyDescent="0.35">
      <c r="A54" s="150"/>
      <c r="B54" s="60"/>
      <c r="C54" s="60"/>
      <c r="D54" s="60"/>
      <c r="E54" s="60"/>
      <c r="F54" s="60"/>
      <c r="G54" s="60"/>
      <c r="H54" s="60"/>
      <c r="I54" s="60"/>
      <c r="J54" s="81"/>
    </row>
    <row r="55" spans="1:15" x14ac:dyDescent="0.35">
      <c r="A55" s="475" t="s">
        <v>185</v>
      </c>
      <c r="B55" s="475"/>
      <c r="C55" s="475"/>
      <c r="D55" s="475"/>
      <c r="E55" s="475"/>
      <c r="F55" s="475"/>
      <c r="G55" s="475"/>
      <c r="H55" s="475"/>
      <c r="I55" s="475"/>
      <c r="J55" s="475"/>
    </row>
    <row r="56" spans="1:15" x14ac:dyDescent="0.35">
      <c r="A56" s="82"/>
      <c r="B56" s="77"/>
      <c r="C56" s="77"/>
      <c r="D56" s="77"/>
      <c r="E56" s="77"/>
      <c r="F56" s="61"/>
      <c r="G56" s="61"/>
      <c r="H56" s="61"/>
      <c r="I56" s="61"/>
      <c r="J56" s="65"/>
    </row>
    <row r="57" spans="1:15" ht="15" thickBot="1" x14ac:dyDescent="0.4">
      <c r="A57" s="507"/>
      <c r="B57" s="507"/>
      <c r="C57" s="83" t="s">
        <v>50</v>
      </c>
      <c r="D57" s="83" t="s">
        <v>51</v>
      </c>
      <c r="E57" s="83" t="s">
        <v>52</v>
      </c>
      <c r="F57" s="83" t="s">
        <v>256</v>
      </c>
      <c r="G57" s="60"/>
      <c r="H57" s="60"/>
      <c r="I57" s="60"/>
      <c r="J57" s="81"/>
    </row>
    <row r="58" spans="1:15" ht="15.75" customHeight="1" thickBot="1" x14ac:dyDescent="0.4">
      <c r="A58" s="518" t="s">
        <v>186</v>
      </c>
      <c r="B58" s="518"/>
      <c r="C58" s="161">
        <f>B50</f>
        <v>0</v>
      </c>
      <c r="D58" s="161">
        <f>B51</f>
        <v>0</v>
      </c>
      <c r="E58" s="161">
        <f>B52</f>
        <v>0</v>
      </c>
      <c r="F58" s="161">
        <f>C58+D58+E58</f>
        <v>0</v>
      </c>
      <c r="G58" s="60"/>
      <c r="H58" s="60"/>
      <c r="I58" s="60"/>
      <c r="J58" s="81"/>
    </row>
    <row r="59" spans="1:15" ht="15.75" customHeight="1" thickBot="1" x14ac:dyDescent="0.4">
      <c r="A59" s="518" t="s">
        <v>187</v>
      </c>
      <c r="B59" s="518"/>
      <c r="C59" s="161">
        <f>SUM('SS-SMI'!K11)</f>
        <v>0</v>
      </c>
      <c r="D59" s="161">
        <f>SUM('SS-SMI'!K12)</f>
        <v>0</v>
      </c>
      <c r="E59" s="161">
        <f>SUM('SS-SMI'!K13)</f>
        <v>0</v>
      </c>
      <c r="F59" s="161">
        <f t="shared" ref="F59:F60" si="0">C59+D59+E59</f>
        <v>0</v>
      </c>
      <c r="G59" s="61"/>
      <c r="H59" s="61"/>
      <c r="I59" s="61"/>
      <c r="J59" s="65"/>
    </row>
    <row r="60" spans="1:15" ht="15.75" customHeight="1" thickBot="1" x14ac:dyDescent="0.4">
      <c r="A60" s="518" t="s">
        <v>255</v>
      </c>
      <c r="B60" s="518"/>
      <c r="C60" s="161">
        <f>C50</f>
        <v>0</v>
      </c>
      <c r="D60" s="161">
        <f>C51</f>
        <v>0</v>
      </c>
      <c r="E60" s="161">
        <f>I52</f>
        <v>0</v>
      </c>
      <c r="F60" s="161">
        <f t="shared" si="0"/>
        <v>0</v>
      </c>
      <c r="G60" s="61"/>
      <c r="H60" s="61"/>
      <c r="I60" s="61"/>
      <c r="J60" s="65"/>
    </row>
    <row r="61" spans="1:15" ht="15.75" customHeight="1" thickBot="1" x14ac:dyDescent="0.4">
      <c r="A61" s="518" t="s">
        <v>257</v>
      </c>
      <c r="B61" s="518"/>
      <c r="C61" s="84"/>
      <c r="D61" s="84"/>
      <c r="E61" s="84"/>
      <c r="F61" s="159">
        <f>IF(F59&lt;F60,F60-F59,0)</f>
        <v>0</v>
      </c>
      <c r="G61" s="61"/>
      <c r="H61" s="61"/>
      <c r="I61" s="61"/>
      <c r="J61" s="65"/>
    </row>
    <row r="62" spans="1:15" ht="15.75" customHeight="1" thickBot="1" x14ac:dyDescent="0.4">
      <c r="A62" s="518" t="s">
        <v>258</v>
      </c>
      <c r="B62" s="518"/>
      <c r="C62" s="84"/>
      <c r="D62" s="84"/>
      <c r="E62" s="84"/>
      <c r="F62" s="160">
        <f>IF(F59&gt;F60,F59-F60,0)</f>
        <v>0</v>
      </c>
      <c r="G62" s="61"/>
      <c r="H62" s="61"/>
      <c r="I62" s="61"/>
      <c r="J62" s="65"/>
    </row>
    <row r="63" spans="1:15" x14ac:dyDescent="0.35">
      <c r="A63" s="85" t="s">
        <v>189</v>
      </c>
      <c r="B63" s="61"/>
      <c r="C63" s="60"/>
      <c r="D63" s="60"/>
      <c r="E63" s="60"/>
      <c r="F63" s="61"/>
      <c r="G63" s="61"/>
      <c r="H63" s="61"/>
      <c r="I63" s="61"/>
      <c r="J63" s="65"/>
    </row>
    <row r="64" spans="1:15" x14ac:dyDescent="0.35">
      <c r="A64" s="524"/>
      <c r="B64" s="524"/>
      <c r="C64" s="524"/>
      <c r="D64" s="524"/>
      <c r="E64" s="524"/>
      <c r="F64" s="524"/>
      <c r="G64" s="524"/>
      <c r="H64" s="524"/>
      <c r="I64" s="524"/>
      <c r="J64" s="65"/>
    </row>
    <row r="65" spans="1:11" x14ac:dyDescent="0.35">
      <c r="A65" s="517" t="s">
        <v>235</v>
      </c>
      <c r="B65" s="517"/>
      <c r="C65" s="517"/>
      <c r="D65" s="517"/>
      <c r="E65" s="517"/>
      <c r="F65" s="517"/>
      <c r="G65" s="517"/>
      <c r="H65" s="517"/>
      <c r="I65" s="517"/>
      <c r="J65" s="517"/>
      <c r="K65" s="86"/>
    </row>
    <row r="66" spans="1:11" x14ac:dyDescent="0.35">
      <c r="A66" s="85"/>
      <c r="B66" s="61"/>
      <c r="C66" s="61"/>
      <c r="D66" s="61"/>
      <c r="E66" s="61"/>
      <c r="F66" s="61"/>
      <c r="G66" s="61"/>
      <c r="H66" s="61"/>
      <c r="I66" s="61"/>
      <c r="J66" s="65"/>
      <c r="K66" s="86"/>
    </row>
    <row r="67" spans="1:11" x14ac:dyDescent="0.35">
      <c r="A67" s="85"/>
      <c r="B67" s="61"/>
      <c r="C67" s="61"/>
      <c r="D67" s="61"/>
      <c r="E67" s="61"/>
      <c r="F67" s="61"/>
      <c r="G67" s="61"/>
      <c r="H67" s="61"/>
      <c r="I67" s="61"/>
      <c r="J67" s="65"/>
      <c r="K67" s="86"/>
    </row>
    <row r="68" spans="1:11" ht="14.25" customHeight="1" x14ac:dyDescent="0.35">
      <c r="A68" s="85"/>
      <c r="B68" s="61"/>
      <c r="C68" s="61"/>
      <c r="D68" s="61"/>
      <c r="E68" s="61"/>
      <c r="F68" s="61"/>
      <c r="G68" s="61"/>
      <c r="H68" s="61"/>
      <c r="I68" s="61"/>
      <c r="J68" s="65"/>
      <c r="K68" s="86"/>
    </row>
    <row r="69" spans="1:11" x14ac:dyDescent="0.35">
      <c r="A69" s="85"/>
      <c r="B69" s="61"/>
      <c r="C69" s="61"/>
      <c r="D69" s="61"/>
      <c r="E69" s="61"/>
      <c r="F69" s="61"/>
      <c r="G69" s="61"/>
      <c r="H69" s="61"/>
      <c r="I69" s="61"/>
      <c r="J69" s="65"/>
    </row>
    <row r="70" spans="1:11" x14ac:dyDescent="0.35">
      <c r="A70" s="520" t="s">
        <v>234</v>
      </c>
      <c r="B70" s="520"/>
      <c r="C70" s="520"/>
      <c r="D70" s="520"/>
      <c r="E70" s="520"/>
      <c r="F70" s="520"/>
      <c r="G70" s="520"/>
      <c r="H70" s="520"/>
      <c r="I70" s="520"/>
      <c r="J70" s="520"/>
    </row>
    <row r="71" spans="1:11" ht="15.5" x14ac:dyDescent="0.35">
      <c r="A71" s="87"/>
      <c r="B71" s="61"/>
      <c r="C71" s="61"/>
      <c r="D71" s="61"/>
      <c r="E71" s="61"/>
      <c r="F71" s="61"/>
      <c r="G71" s="61"/>
      <c r="H71" s="61"/>
      <c r="I71" s="61"/>
      <c r="J71" s="65"/>
    </row>
    <row r="72" spans="1:11" x14ac:dyDescent="0.35">
      <c r="A72" s="521" t="s">
        <v>190</v>
      </c>
      <c r="B72" s="521"/>
      <c r="C72" s="521"/>
      <c r="D72" s="521"/>
      <c r="E72" s="521"/>
      <c r="F72" s="521"/>
      <c r="G72" s="521"/>
      <c r="H72" s="521"/>
      <c r="I72" s="521"/>
      <c r="J72" s="521"/>
    </row>
    <row r="73" spans="1:11" x14ac:dyDescent="0.35">
      <c r="A73" s="522"/>
      <c r="B73" s="522"/>
      <c r="C73" s="522"/>
      <c r="D73" s="522"/>
      <c r="E73" s="522"/>
      <c r="F73" s="522"/>
      <c r="G73" s="522"/>
      <c r="H73" s="522"/>
      <c r="I73" s="522"/>
      <c r="J73" s="522"/>
    </row>
    <row r="74" spans="1:11" x14ac:dyDescent="0.35">
      <c r="A74" s="523"/>
      <c r="B74" s="523"/>
      <c r="C74" s="523"/>
      <c r="D74" s="523"/>
      <c r="E74" s="523"/>
      <c r="F74" s="523"/>
      <c r="G74" s="523"/>
      <c r="H74" s="523"/>
      <c r="I74" s="523"/>
      <c r="J74" s="523"/>
    </row>
    <row r="75" spans="1:11" x14ac:dyDescent="0.35">
      <c r="A75" s="519"/>
      <c r="B75" s="519"/>
      <c r="C75" s="519"/>
      <c r="D75" s="519"/>
      <c r="E75" s="519"/>
      <c r="F75" s="519"/>
      <c r="G75" s="519"/>
      <c r="H75" s="519"/>
      <c r="I75" s="519"/>
      <c r="J75" s="519"/>
    </row>
  </sheetData>
  <sheetProtection algorithmName="SHA-512" hashValue="GvhGmhjiDagUQG0lQeLR3ZjZ1LOHUSAUyNqr0488CQWu2DV2i7VgLxj5NQTQ+pVF5Ph1DKYbVOT1tHV+A46X0g==" saltValue="MsPOHWf1JNVGGETCXJwn6g==" spinCount="100000" sheet="1" objects="1" scenarios="1"/>
  <mergeCells count="98">
    <mergeCell ref="A65:J65"/>
    <mergeCell ref="A58:B58"/>
    <mergeCell ref="A60:B60"/>
    <mergeCell ref="A61:B61"/>
    <mergeCell ref="A75:J75"/>
    <mergeCell ref="A70:J70"/>
    <mergeCell ref="A72:J72"/>
    <mergeCell ref="A73:J73"/>
    <mergeCell ref="A74:J74"/>
    <mergeCell ref="A62:B62"/>
    <mergeCell ref="A64:I64"/>
    <mergeCell ref="A59:B59"/>
    <mergeCell ref="A55:J55"/>
    <mergeCell ref="A57:B57"/>
    <mergeCell ref="H40:J40"/>
    <mergeCell ref="A41:J41"/>
    <mergeCell ref="A42:J42"/>
    <mergeCell ref="A44:B44"/>
    <mergeCell ref="A46:B46"/>
    <mergeCell ref="C46:D46"/>
    <mergeCell ref="D50:E50"/>
    <mergeCell ref="D51:E51"/>
    <mergeCell ref="B48:B49"/>
    <mergeCell ref="C48:C49"/>
    <mergeCell ref="D48:E49"/>
    <mergeCell ref="A39:G39"/>
    <mergeCell ref="H39:J39"/>
    <mergeCell ref="A40:G40"/>
    <mergeCell ref="D52:E52"/>
    <mergeCell ref="D53:E53"/>
    <mergeCell ref="F48:H48"/>
    <mergeCell ref="F49:H49"/>
    <mergeCell ref="F50:H50"/>
    <mergeCell ref="F51:H51"/>
    <mergeCell ref="F52:H52"/>
    <mergeCell ref="F53:H53"/>
    <mergeCell ref="B35:G35"/>
    <mergeCell ref="H35:J35"/>
    <mergeCell ref="B34:G34"/>
    <mergeCell ref="H34:J34"/>
    <mergeCell ref="B36:G36"/>
    <mergeCell ref="H36:J36"/>
    <mergeCell ref="B21:G21"/>
    <mergeCell ref="H21:J21"/>
    <mergeCell ref="A24:G24"/>
    <mergeCell ref="H24:J24"/>
    <mergeCell ref="A25:J25"/>
    <mergeCell ref="H22:J22"/>
    <mergeCell ref="B22:G22"/>
    <mergeCell ref="B23:G23"/>
    <mergeCell ref="H23:J23"/>
    <mergeCell ref="B19:G19"/>
    <mergeCell ref="H19:J19"/>
    <mergeCell ref="B18:G18"/>
    <mergeCell ref="H18:J18"/>
    <mergeCell ref="B20:G20"/>
    <mergeCell ref="H20:J20"/>
    <mergeCell ref="I8:J8"/>
    <mergeCell ref="A13:D13"/>
    <mergeCell ref="E13:J13"/>
    <mergeCell ref="A15:J15"/>
    <mergeCell ref="A17:J17"/>
    <mergeCell ref="B12:C12"/>
    <mergeCell ref="E12:F12"/>
    <mergeCell ref="G12:H12"/>
    <mergeCell ref="I12:J12"/>
    <mergeCell ref="E14:J14"/>
    <mergeCell ref="B37:G37"/>
    <mergeCell ref="B38:G38"/>
    <mergeCell ref="H37:J37"/>
    <mergeCell ref="H38:J38"/>
    <mergeCell ref="A3:J3"/>
    <mergeCell ref="A5:J5"/>
    <mergeCell ref="B6:G6"/>
    <mergeCell ref="I6:J6"/>
    <mergeCell ref="B9:G9"/>
    <mergeCell ref="I9:J9"/>
    <mergeCell ref="A10:J10"/>
    <mergeCell ref="A11:J11"/>
    <mergeCell ref="B7:G7"/>
    <mergeCell ref="I7:J7"/>
    <mergeCell ref="B8:D8"/>
    <mergeCell ref="F8:G8"/>
    <mergeCell ref="B26:G26"/>
    <mergeCell ref="H26:J26"/>
    <mergeCell ref="B33:G33"/>
    <mergeCell ref="H33:J33"/>
    <mergeCell ref="A30:G30"/>
    <mergeCell ref="B27:G27"/>
    <mergeCell ref="H27:J27"/>
    <mergeCell ref="H28:J28"/>
    <mergeCell ref="H29:J29"/>
    <mergeCell ref="B28:G28"/>
    <mergeCell ref="B29:G29"/>
    <mergeCell ref="H30:J30"/>
    <mergeCell ref="A31:J31"/>
    <mergeCell ref="B32:G32"/>
    <mergeCell ref="H32:J32"/>
  </mergeCells>
  <phoneticPr fontId="30" type="noConversion"/>
  <conditionalFormatting sqref="C62:E62">
    <cfRule type="cellIs" dxfId="0" priority="1" stopIfTrue="1" operator="equal">
      <formula>0</formula>
    </cfRule>
  </conditionalFormatting>
  <printOptions horizontalCentered="1" verticalCentered="1"/>
  <pageMargins left="0.51180555555555551" right="0.51180555555555551" top="0.74791666666666667" bottom="0.74861111111111112" header="0.51180555555555551" footer="0.31527777777777777"/>
  <pageSetup paperSize="9" firstPageNumber="0" fitToHeight="0" orientation="landscape" horizontalDpi="300" verticalDpi="300" r:id="rId1"/>
  <headerFooter alignWithMargins="0">
    <oddFooter>&amp;R&amp;"Calibri,Negrita cursiva"El FSE invierte en tu futuro</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6"/>
    <pageSetUpPr fitToPage="1"/>
  </sheetPr>
  <dimension ref="A1:I49"/>
  <sheetViews>
    <sheetView workbookViewId="0">
      <selection activeCell="A9" sqref="A9:H9"/>
    </sheetView>
  </sheetViews>
  <sheetFormatPr baseColWidth="10" defaultRowHeight="14.5" x14ac:dyDescent="0.35"/>
  <cols>
    <col min="1" max="1" width="9" customWidth="1"/>
    <col min="2" max="2" width="13.26953125" customWidth="1"/>
    <col min="3" max="3" width="14" customWidth="1"/>
    <col min="4" max="4" width="12.7265625" customWidth="1"/>
    <col min="5" max="5" width="4.26953125" customWidth="1"/>
    <col min="6" max="6" width="20.54296875" customWidth="1"/>
    <col min="7" max="7" width="18.54296875" customWidth="1"/>
    <col min="8" max="8" width="22.1796875" customWidth="1"/>
    <col min="9" max="9" width="33.453125" customWidth="1"/>
  </cols>
  <sheetData>
    <row r="1" spans="1:8" ht="71.25" customHeight="1" x14ac:dyDescent="0.35">
      <c r="A1" s="1"/>
      <c r="B1" s="2"/>
      <c r="C1" s="2"/>
      <c r="D1" s="2"/>
      <c r="E1" s="2"/>
      <c r="F1" s="2"/>
      <c r="G1" s="2"/>
      <c r="H1" s="3"/>
    </row>
    <row r="2" spans="1:8" ht="33.75" customHeight="1" x14ac:dyDescent="0.35">
      <c r="A2" s="529" t="s">
        <v>191</v>
      </c>
      <c r="B2" s="529"/>
      <c r="C2" s="529"/>
      <c r="D2" s="529"/>
      <c r="E2" s="529"/>
      <c r="F2" s="529"/>
      <c r="G2" s="529"/>
      <c r="H2" s="529"/>
    </row>
    <row r="3" spans="1:8" ht="17.25" customHeight="1" x14ac:dyDescent="0.35">
      <c r="A3" s="88"/>
      <c r="B3" s="5"/>
      <c r="C3" s="5"/>
      <c r="D3" s="5"/>
      <c r="E3" s="5"/>
      <c r="F3" s="5"/>
      <c r="G3" s="5"/>
      <c r="H3" s="15"/>
    </row>
    <row r="4" spans="1:8" ht="20.149999999999999" customHeight="1" x14ac:dyDescent="0.35">
      <c r="A4" s="89" t="s">
        <v>192</v>
      </c>
      <c r="B4" s="530"/>
      <c r="C4" s="530"/>
      <c r="D4" s="530"/>
      <c r="E4" s="530"/>
      <c r="F4" s="530"/>
      <c r="G4" s="90" t="s">
        <v>193</v>
      </c>
      <c r="H4" s="91"/>
    </row>
    <row r="5" spans="1:8" ht="20.149999999999999" customHeight="1" x14ac:dyDescent="0.35">
      <c r="A5" s="92" t="s">
        <v>194</v>
      </c>
      <c r="B5" s="531"/>
      <c r="C5" s="531"/>
      <c r="D5" s="93" t="s">
        <v>195</v>
      </c>
      <c r="E5" s="532"/>
      <c r="F5" s="532"/>
      <c r="G5" s="532"/>
      <c r="H5" s="532"/>
    </row>
    <row r="6" spans="1:8" ht="19.5" customHeight="1" x14ac:dyDescent="0.35">
      <c r="A6" s="89" t="s">
        <v>196</v>
      </c>
      <c r="B6" s="94" t="str">
        <f>IF(JUST.GASTO!I6="","",JUST.GASTO!I6)</f>
        <v/>
      </c>
      <c r="C6" s="525" t="s">
        <v>267</v>
      </c>
      <c r="D6" s="525"/>
      <c r="E6" s="526" t="str">
        <f>IF(JUST.GASTO!E13="","",JUST.GASTO!E13)</f>
        <v/>
      </c>
      <c r="F6" s="526"/>
      <c r="G6" s="95" t="s">
        <v>197</v>
      </c>
      <c r="H6" s="96" t="str">
        <f>IF(RESUMEN!D2="","",RESUMEN!D2)</f>
        <v/>
      </c>
    </row>
    <row r="7" spans="1:8" ht="20.149999999999999" customHeight="1" x14ac:dyDescent="0.35">
      <c r="A7" s="527" t="s">
        <v>198</v>
      </c>
      <c r="B7" s="527"/>
      <c r="C7" s="97" t="str">
        <f>RESUMEN!D4</f>
        <v/>
      </c>
      <c r="D7" s="528" t="s">
        <v>199</v>
      </c>
      <c r="E7" s="528"/>
      <c r="F7" s="97" t="str">
        <f>RESUMEN!D5</f>
        <v/>
      </c>
      <c r="G7" s="98"/>
      <c r="H7" s="99"/>
    </row>
    <row r="8" spans="1:8" ht="66.75" customHeight="1" x14ac:dyDescent="0.35">
      <c r="A8" s="535" t="s">
        <v>200</v>
      </c>
      <c r="B8" s="535"/>
      <c r="C8" s="535"/>
      <c r="D8" s="535"/>
      <c r="E8" s="535"/>
      <c r="F8" s="535"/>
      <c r="G8" s="535"/>
      <c r="H8" s="535"/>
    </row>
    <row r="9" spans="1:8" ht="20.149999999999999" customHeight="1" x14ac:dyDescent="0.35">
      <c r="A9" s="534" t="s">
        <v>201</v>
      </c>
      <c r="B9" s="534"/>
      <c r="C9" s="534"/>
      <c r="D9" s="534"/>
      <c r="E9" s="534"/>
      <c r="F9" s="534"/>
      <c r="G9" s="534"/>
      <c r="H9" s="534"/>
    </row>
    <row r="10" spans="1:8" ht="20.149999999999999" customHeight="1" x14ac:dyDescent="0.35">
      <c r="A10" s="533" t="s">
        <v>202</v>
      </c>
      <c r="B10" s="533"/>
      <c r="C10" s="533"/>
      <c r="D10" s="533"/>
      <c r="E10" s="533"/>
      <c r="F10" s="533"/>
      <c r="G10" s="533"/>
      <c r="H10" s="113">
        <f>SUM(JUST.GASTO!C59)</f>
        <v>0</v>
      </c>
    </row>
    <row r="11" spans="1:8" ht="20.149999999999999" customHeight="1" x14ac:dyDescent="0.35">
      <c r="A11" s="533" t="s">
        <v>203</v>
      </c>
      <c r="B11" s="533"/>
      <c r="C11" s="533"/>
      <c r="D11" s="533"/>
      <c r="E11" s="533"/>
      <c r="F11" s="533"/>
      <c r="G11" s="533"/>
      <c r="H11" s="110">
        <f>SUM(JUST.GASTO!H24)</f>
        <v>0</v>
      </c>
    </row>
    <row r="12" spans="1:8" ht="20.149999999999999" customHeight="1" x14ac:dyDescent="0.35">
      <c r="A12" s="533" t="s">
        <v>204</v>
      </c>
      <c r="B12" s="533"/>
      <c r="C12" s="533"/>
      <c r="D12" s="533"/>
      <c r="E12" s="533"/>
      <c r="F12" s="533"/>
      <c r="G12" s="533"/>
      <c r="H12" s="111">
        <f>SUM(JUST.GASTO!H23)</f>
        <v>0</v>
      </c>
    </row>
    <row r="13" spans="1:8" ht="20.149999999999999" customHeight="1" x14ac:dyDescent="0.35">
      <c r="A13" s="112"/>
      <c r="B13" s="114" t="s">
        <v>205</v>
      </c>
      <c r="C13" s="114"/>
      <c r="D13" s="114"/>
      <c r="E13" s="114"/>
      <c r="F13" s="114"/>
      <c r="G13" s="114"/>
      <c r="H13" s="111">
        <f>SUM(H11:H12)</f>
        <v>0</v>
      </c>
    </row>
    <row r="14" spans="1:8" ht="20.149999999999999" customHeight="1" x14ac:dyDescent="0.35">
      <c r="A14" s="114" t="s">
        <v>259</v>
      </c>
      <c r="B14" s="114"/>
      <c r="C14" s="114"/>
      <c r="D14" s="114"/>
      <c r="E14" s="114"/>
      <c r="F14" s="114"/>
      <c r="G14" s="114"/>
      <c r="H14" s="111">
        <f>JUST.GASTO!C58-JUST.GASTO!C60</f>
        <v>0</v>
      </c>
    </row>
    <row r="15" spans="1:8" ht="20.149999999999999" customHeight="1" x14ac:dyDescent="0.35">
      <c r="A15" s="534" t="s">
        <v>207</v>
      </c>
      <c r="B15" s="534"/>
      <c r="C15" s="534"/>
      <c r="D15" s="534"/>
      <c r="E15" s="534"/>
      <c r="F15" s="534"/>
      <c r="G15" s="534"/>
      <c r="H15" s="534"/>
    </row>
    <row r="16" spans="1:8" ht="20.149999999999999" customHeight="1" x14ac:dyDescent="0.35">
      <c r="A16" s="533" t="s">
        <v>208</v>
      </c>
      <c r="B16" s="533" t="s">
        <v>142</v>
      </c>
      <c r="C16" s="533"/>
      <c r="D16" s="533"/>
      <c r="E16" s="533"/>
      <c r="F16" s="533"/>
      <c r="G16" s="533"/>
      <c r="H16" s="113">
        <f>SUM(JUST.GASTO!D59)</f>
        <v>0</v>
      </c>
    </row>
    <row r="17" spans="1:9" ht="20.149999999999999" customHeight="1" x14ac:dyDescent="0.35">
      <c r="A17" s="533" t="s">
        <v>209</v>
      </c>
      <c r="B17" s="533"/>
      <c r="C17" s="533"/>
      <c r="D17" s="533"/>
      <c r="E17" s="533"/>
      <c r="F17" s="533"/>
      <c r="G17" s="533"/>
      <c r="H17" s="113">
        <f>SUM(JUST.GASTO!H30)</f>
        <v>0</v>
      </c>
    </row>
    <row r="18" spans="1:9" ht="20.149999999999999" customHeight="1" x14ac:dyDescent="0.35">
      <c r="A18" s="533" t="s">
        <v>210</v>
      </c>
      <c r="B18" s="533" t="s">
        <v>142</v>
      </c>
      <c r="C18" s="533"/>
      <c r="D18" s="533"/>
      <c r="E18" s="533"/>
      <c r="F18" s="533"/>
      <c r="G18" s="533"/>
      <c r="H18" s="113">
        <f ca="1">SUMIF('MODULO B'!J9:L446,"Compensaciones de gastos por primas del seguro de accidentes de los alumnos",'MODULO B'!P9:P446)</f>
        <v>0</v>
      </c>
    </row>
    <row r="19" spans="1:9" ht="20.149999999999999" customHeight="1" x14ac:dyDescent="0.35">
      <c r="A19" s="533" t="s">
        <v>211</v>
      </c>
      <c r="B19" s="533" t="s">
        <v>142</v>
      </c>
      <c r="C19" s="533"/>
      <c r="D19" s="533"/>
      <c r="E19" s="533"/>
      <c r="F19" s="533"/>
      <c r="G19" s="533"/>
      <c r="H19" s="113">
        <f ca="1">SUMIF('MODULO B'!J9:L446,"Medios didácticos, material escolar y de consumo para la formación",'MODULO B'!P9:P446)</f>
        <v>0</v>
      </c>
    </row>
    <row r="20" spans="1:9" ht="20.149999999999999" customHeight="1" x14ac:dyDescent="0.35">
      <c r="A20" s="533" t="s">
        <v>212</v>
      </c>
      <c r="B20" s="533" t="s">
        <v>142</v>
      </c>
      <c r="C20" s="533"/>
      <c r="D20" s="533"/>
      <c r="E20" s="533"/>
      <c r="F20" s="533"/>
      <c r="G20" s="533"/>
      <c r="H20" s="113">
        <f ca="1">SUMIF('MODULO B'!J9:L446,"Amortización de instalaciones y equipos",'MODULO B'!P9:P446)</f>
        <v>0</v>
      </c>
    </row>
    <row r="21" spans="1:9" ht="20.149999999999999" customHeight="1" x14ac:dyDescent="0.35">
      <c r="A21" s="533" t="s">
        <v>213</v>
      </c>
      <c r="B21" s="533" t="s">
        <v>142</v>
      </c>
      <c r="C21" s="533"/>
      <c r="D21" s="533"/>
      <c r="E21" s="533"/>
      <c r="F21" s="533"/>
      <c r="G21" s="533"/>
      <c r="H21" s="113">
        <f ca="1">SUMIF('MODULO B'!J9:L446,"Viajes para la formación",'MODULO B'!P9:P446)</f>
        <v>0</v>
      </c>
    </row>
    <row r="22" spans="1:9" ht="20.149999999999999" customHeight="1" x14ac:dyDescent="0.35">
      <c r="A22" s="533" t="s">
        <v>214</v>
      </c>
      <c r="B22" s="533" t="s">
        <v>142</v>
      </c>
      <c r="C22" s="533"/>
      <c r="D22" s="533"/>
      <c r="E22" s="533"/>
      <c r="F22" s="533"/>
      <c r="G22" s="533"/>
      <c r="H22" s="113">
        <f ca="1">SUMIF('MODULO B'!J9:L446,"Material de oficina",'MODULO B'!P9:P446)</f>
        <v>0</v>
      </c>
    </row>
    <row r="23" spans="1:9" ht="20.149999999999999" customHeight="1" x14ac:dyDescent="0.35">
      <c r="A23" s="533" t="s">
        <v>215</v>
      </c>
      <c r="B23" s="533" t="s">
        <v>147</v>
      </c>
      <c r="C23" s="533"/>
      <c r="D23" s="533"/>
      <c r="E23" s="533"/>
      <c r="F23" s="533"/>
      <c r="G23" s="533"/>
      <c r="H23" s="113">
        <f ca="1">SUMIF('MODULO B'!J9:L446,"Alquiler de equipos (Excluido leasing)",'MODULO B'!P9:P446)</f>
        <v>0</v>
      </c>
    </row>
    <row r="24" spans="1:9" ht="20.149999999999999" customHeight="1" x14ac:dyDescent="0.35">
      <c r="A24" s="533" t="s">
        <v>216</v>
      </c>
      <c r="B24" s="533" t="s">
        <v>142</v>
      </c>
      <c r="C24" s="533"/>
      <c r="D24" s="533"/>
      <c r="E24" s="533"/>
      <c r="F24" s="533"/>
      <c r="G24" s="533"/>
      <c r="H24" s="113">
        <f ca="1">SUMIF('MODULO B'!J9:L446,"Otros gastos de funcionamiento necesarios para el desarrollo del proyecto formativo",'MODULO B'!P9:P446)</f>
        <v>0</v>
      </c>
    </row>
    <row r="25" spans="1:9" ht="20.149999999999999" customHeight="1" x14ac:dyDescent="0.35">
      <c r="A25" s="533" t="s">
        <v>25</v>
      </c>
      <c r="B25" s="533" t="s">
        <v>142</v>
      </c>
      <c r="C25" s="533"/>
      <c r="D25" s="533"/>
      <c r="E25" s="533"/>
      <c r="F25" s="533"/>
      <c r="G25" s="533"/>
      <c r="H25" s="115">
        <f ca="1">SUM(H18:H24)</f>
        <v>0</v>
      </c>
      <c r="I25" s="100" t="str">
        <f ca="1">IF(H25&gt;H17,"ERROR-Comprobar los datos parciales","")</f>
        <v/>
      </c>
    </row>
    <row r="26" spans="1:9" ht="20.149999999999999" customHeight="1" x14ac:dyDescent="0.35">
      <c r="A26" s="114" t="s">
        <v>259</v>
      </c>
      <c r="B26" s="114"/>
      <c r="C26" s="114"/>
      <c r="D26" s="114"/>
      <c r="E26" s="114"/>
      <c r="F26" s="114"/>
      <c r="G26" s="114"/>
      <c r="H26" s="113">
        <f>JUST.GASTO!D58-JUST.GASTO!D60</f>
        <v>0</v>
      </c>
    </row>
    <row r="27" spans="1:9" ht="20.149999999999999" customHeight="1" x14ac:dyDescent="0.35">
      <c r="A27" s="534" t="s">
        <v>217</v>
      </c>
      <c r="B27" s="534"/>
      <c r="C27" s="534"/>
      <c r="D27" s="534"/>
      <c r="E27" s="534"/>
      <c r="F27" s="534"/>
      <c r="G27" s="534"/>
      <c r="H27" s="534"/>
    </row>
    <row r="28" spans="1:9" ht="20.149999999999999" customHeight="1" x14ac:dyDescent="0.35">
      <c r="A28" s="533" t="s">
        <v>218</v>
      </c>
      <c r="B28" s="533" t="s">
        <v>142</v>
      </c>
      <c r="C28" s="533"/>
      <c r="D28" s="533"/>
      <c r="E28" s="533"/>
      <c r="F28" s="533"/>
      <c r="G28" s="533"/>
      <c r="H28" s="113">
        <f>SUM(JUST.GASTO!E59)</f>
        <v>0</v>
      </c>
    </row>
    <row r="29" spans="1:9" ht="20.149999999999999" customHeight="1" x14ac:dyDescent="0.35">
      <c r="A29" s="533" t="s">
        <v>261</v>
      </c>
      <c r="B29" s="533"/>
      <c r="C29" s="533"/>
      <c r="D29" s="533"/>
      <c r="E29" s="533"/>
      <c r="F29" s="533"/>
      <c r="G29" s="533"/>
      <c r="H29" s="110">
        <f>JUST.GASTO!I52</f>
        <v>0</v>
      </c>
    </row>
    <row r="30" spans="1:9" ht="20.149999999999999" customHeight="1" x14ac:dyDescent="0.35">
      <c r="A30" s="533" t="s">
        <v>260</v>
      </c>
      <c r="B30" s="533"/>
      <c r="C30" s="533"/>
      <c r="D30" s="533"/>
      <c r="E30" s="533"/>
      <c r="F30" s="533"/>
      <c r="G30" s="533"/>
      <c r="H30" s="111">
        <f>JUST.GASTO!H36</f>
        <v>0</v>
      </c>
    </row>
    <row r="31" spans="1:9" ht="20.149999999999999" customHeight="1" x14ac:dyDescent="0.35">
      <c r="A31" s="112"/>
      <c r="B31" s="114" t="s">
        <v>219</v>
      </c>
      <c r="C31" s="114"/>
      <c r="D31" s="114"/>
      <c r="E31" s="114"/>
      <c r="F31" s="114"/>
      <c r="G31" s="114"/>
      <c r="H31" s="111">
        <f>SUM(H29:H30)</f>
        <v>0</v>
      </c>
    </row>
    <row r="32" spans="1:9" ht="20.149999999999999" customHeight="1" x14ac:dyDescent="0.35">
      <c r="A32" s="533" t="s">
        <v>206</v>
      </c>
      <c r="B32" s="533" t="s">
        <v>142</v>
      </c>
      <c r="C32" s="533"/>
      <c r="D32" s="533"/>
      <c r="E32" s="533"/>
      <c r="F32" s="533"/>
      <c r="G32" s="533"/>
      <c r="H32" s="111">
        <f>JUST.GASTO!E61</f>
        <v>0</v>
      </c>
    </row>
    <row r="33" spans="1:9" ht="20.149999999999999" customHeight="1" x14ac:dyDescent="0.35">
      <c r="A33" s="534"/>
      <c r="B33" s="534"/>
      <c r="C33" s="534"/>
      <c r="D33" s="534"/>
      <c r="E33" s="534"/>
      <c r="F33" s="534"/>
      <c r="G33" s="534"/>
      <c r="H33" s="534"/>
    </row>
    <row r="34" spans="1:9" ht="20.149999999999999" customHeight="1" x14ac:dyDescent="0.35">
      <c r="A34" s="541" t="s">
        <v>220</v>
      </c>
      <c r="B34" s="541" t="s">
        <v>142</v>
      </c>
      <c r="C34" s="541"/>
      <c r="D34" s="541"/>
      <c r="E34" s="541"/>
      <c r="F34" s="541"/>
      <c r="G34" s="541"/>
      <c r="H34" s="111">
        <f ca="1">SUM(H13+H25+H31)</f>
        <v>0</v>
      </c>
    </row>
    <row r="35" spans="1:9" ht="20.149999999999999" customHeight="1" x14ac:dyDescent="0.35">
      <c r="A35" s="541" t="s">
        <v>221</v>
      </c>
      <c r="B35" s="541" t="s">
        <v>142</v>
      </c>
      <c r="C35" s="541"/>
      <c r="D35" s="541"/>
      <c r="E35" s="541"/>
      <c r="F35" s="541"/>
      <c r="G35" s="541"/>
      <c r="H35" s="116">
        <f>SUM(H29+H17+H11)</f>
        <v>0</v>
      </c>
    </row>
    <row r="36" spans="1:9" ht="20.149999999999999" customHeight="1" x14ac:dyDescent="0.35">
      <c r="A36" s="538" t="s">
        <v>240</v>
      </c>
      <c r="B36" s="539"/>
      <c r="C36" s="539"/>
      <c r="D36" s="539"/>
      <c r="E36" s="539"/>
      <c r="F36" s="539"/>
      <c r="G36" s="539"/>
      <c r="H36" s="116">
        <f>JUST.GASTO!H23+JUST.GASTO!H29+JUST.GASTO!H38</f>
        <v>0</v>
      </c>
    </row>
    <row r="37" spans="1:9" ht="20.149999999999999" customHeight="1" x14ac:dyDescent="0.35">
      <c r="A37" s="541" t="s">
        <v>263</v>
      </c>
      <c r="B37" s="541" t="s">
        <v>142</v>
      </c>
      <c r="C37" s="541"/>
      <c r="D37" s="541"/>
      <c r="E37" s="541"/>
      <c r="F37" s="541"/>
      <c r="G37" s="541"/>
      <c r="H37" s="165">
        <f>JUST.GASTO!F61</f>
        <v>0</v>
      </c>
    </row>
    <row r="38" spans="1:9" ht="20.149999999999999" customHeight="1" x14ac:dyDescent="0.35">
      <c r="A38" s="541" t="s">
        <v>264</v>
      </c>
      <c r="B38" s="541" t="s">
        <v>142</v>
      </c>
      <c r="C38" s="541"/>
      <c r="D38" s="541"/>
      <c r="E38" s="541"/>
      <c r="F38" s="541"/>
      <c r="G38" s="541"/>
      <c r="H38" s="166">
        <f>JUST.GASTO!F62</f>
        <v>0</v>
      </c>
      <c r="I38" s="73"/>
    </row>
    <row r="39" spans="1:9" x14ac:dyDescent="0.35">
      <c r="A39" s="101" t="s">
        <v>222</v>
      </c>
      <c r="B39" s="102"/>
      <c r="C39" s="102"/>
      <c r="D39" s="102"/>
      <c r="E39" s="102"/>
      <c r="F39" s="102"/>
      <c r="G39" s="103"/>
      <c r="H39" s="167"/>
    </row>
    <row r="40" spans="1:9" x14ac:dyDescent="0.35">
      <c r="A40" s="542" t="s">
        <v>241</v>
      </c>
      <c r="B40" s="542"/>
      <c r="C40" s="542"/>
      <c r="D40" s="542"/>
      <c r="E40" s="542"/>
      <c r="F40" s="542"/>
      <c r="G40" s="542"/>
      <c r="H40" s="542"/>
    </row>
    <row r="41" spans="1:9" x14ac:dyDescent="0.35">
      <c r="A41" s="536" t="s">
        <v>236</v>
      </c>
      <c r="B41" s="536"/>
      <c r="C41" s="536"/>
      <c r="D41" s="536"/>
      <c r="E41" s="536"/>
      <c r="F41" s="536"/>
      <c r="G41" s="536"/>
      <c r="H41" s="536"/>
    </row>
    <row r="42" spans="1:9" x14ac:dyDescent="0.35">
      <c r="A42" s="104"/>
      <c r="B42" s="102"/>
      <c r="C42" s="102"/>
      <c r="D42" s="102"/>
      <c r="E42" s="102"/>
      <c r="F42" s="102"/>
      <c r="G42" s="102"/>
      <c r="H42" s="105"/>
    </row>
    <row r="43" spans="1:9" x14ac:dyDescent="0.35">
      <c r="A43" s="101"/>
      <c r="B43" s="102"/>
      <c r="C43" s="102"/>
      <c r="D43" s="102"/>
      <c r="E43" s="102"/>
      <c r="F43" s="102"/>
      <c r="G43" s="102"/>
      <c r="H43" s="105"/>
    </row>
    <row r="44" spans="1:9" x14ac:dyDescent="0.35">
      <c r="A44" s="101"/>
      <c r="B44" s="102"/>
      <c r="C44" s="102"/>
      <c r="D44" s="102"/>
      <c r="E44" s="102"/>
      <c r="F44" s="102"/>
      <c r="G44" s="102"/>
      <c r="H44" s="105"/>
    </row>
    <row r="45" spans="1:9" x14ac:dyDescent="0.35">
      <c r="A45" s="537" t="s">
        <v>237</v>
      </c>
      <c r="B45" s="537"/>
      <c r="C45" s="537"/>
      <c r="D45" s="537"/>
      <c r="E45" s="537"/>
      <c r="F45" s="537"/>
      <c r="G45" s="537"/>
      <c r="H45" s="537"/>
      <c r="I45" s="106"/>
    </row>
    <row r="46" spans="1:9" x14ac:dyDescent="0.35">
      <c r="A46" s="540" t="s">
        <v>223</v>
      </c>
      <c r="B46" s="540"/>
      <c r="C46" s="540"/>
      <c r="D46" s="540"/>
      <c r="E46" s="540"/>
      <c r="F46" s="540"/>
      <c r="G46" s="540"/>
      <c r="H46" s="540"/>
    </row>
    <row r="47" spans="1:9" x14ac:dyDescent="0.35">
      <c r="A47" s="540" t="s">
        <v>224</v>
      </c>
      <c r="B47" s="540"/>
      <c r="C47" s="540"/>
      <c r="D47" s="540"/>
      <c r="E47" s="540"/>
      <c r="F47" s="540"/>
      <c r="G47" s="540"/>
      <c r="H47" s="540"/>
    </row>
    <row r="48" spans="1:9" ht="5.25" customHeight="1" x14ac:dyDescent="0.35">
      <c r="A48" s="107" t="s">
        <v>225</v>
      </c>
      <c r="B48" s="5"/>
      <c r="C48" s="5"/>
      <c r="D48" s="5"/>
      <c r="E48" s="5"/>
      <c r="F48" s="5"/>
      <c r="G48" s="5"/>
      <c r="H48" s="15"/>
    </row>
    <row r="49" spans="1:8" x14ac:dyDescent="0.35">
      <c r="A49" s="27"/>
      <c r="B49" s="28"/>
      <c r="C49" s="28"/>
      <c r="D49" s="28"/>
      <c r="E49" s="28"/>
      <c r="F49" s="28"/>
      <c r="G49" s="28"/>
      <c r="H49" s="29"/>
    </row>
  </sheetData>
  <sheetProtection algorithmName="SHA-512" hashValue="udCpVMfla+t7JTzBIfnRyRbKANMAT0l9YSYlCFSQT60OK8ErMHvwqwu/Z1YFuRBFsLw7wfsFinw6wVAlZfvHMQ==" saltValue="wIxc9bRiwPOdYc2sCDF3/Q==" spinCount="100000" sheet="1" objects="1" scenarios="1"/>
  <mergeCells count="40">
    <mergeCell ref="A46:H46"/>
    <mergeCell ref="A47:H47"/>
    <mergeCell ref="A32:G32"/>
    <mergeCell ref="A33:H33"/>
    <mergeCell ref="A34:G34"/>
    <mergeCell ref="A35:G35"/>
    <mergeCell ref="A38:G38"/>
    <mergeCell ref="A40:H40"/>
    <mergeCell ref="A37:G37"/>
    <mergeCell ref="A29:G29"/>
    <mergeCell ref="A30:G30"/>
    <mergeCell ref="A41:H41"/>
    <mergeCell ref="A45:H45"/>
    <mergeCell ref="A25:G25"/>
    <mergeCell ref="A27:H27"/>
    <mergeCell ref="A28:G28"/>
    <mergeCell ref="A36:G36"/>
    <mergeCell ref="A21:G21"/>
    <mergeCell ref="A22:G22"/>
    <mergeCell ref="A23:G23"/>
    <mergeCell ref="A24:G24"/>
    <mergeCell ref="A17:G17"/>
    <mergeCell ref="A18:G18"/>
    <mergeCell ref="A19:G19"/>
    <mergeCell ref="A20:G20"/>
    <mergeCell ref="A12:G12"/>
    <mergeCell ref="A15:H15"/>
    <mergeCell ref="A16:G16"/>
    <mergeCell ref="A8:H8"/>
    <mergeCell ref="A9:H9"/>
    <mergeCell ref="A10:G10"/>
    <mergeCell ref="A11:G11"/>
    <mergeCell ref="C6:D6"/>
    <mergeCell ref="E6:F6"/>
    <mergeCell ref="A7:B7"/>
    <mergeCell ref="D7:E7"/>
    <mergeCell ref="A2:H2"/>
    <mergeCell ref="B4:F4"/>
    <mergeCell ref="B5:C5"/>
    <mergeCell ref="E5:H5"/>
  </mergeCells>
  <phoneticPr fontId="30" type="noConversion"/>
  <pageMargins left="0.70833333333333337" right="0.70833333333333337" top="0.74791666666666667" bottom="0.74861111111111112" header="0.51180555555555551" footer="0.31527777777777777"/>
  <pageSetup paperSize="9" firstPageNumber="0" orientation="portrait" horizontalDpi="300" verticalDpi="300" r:id="rId1"/>
  <headerFooter alignWithMargins="0">
    <oddFooter>&amp;R&amp;"Calibri,Negrita cursiva"El FSE invierte en tu futuro</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9"/>
    <pageSetUpPr fitToPage="1"/>
  </sheetPr>
  <dimension ref="A1:AG84"/>
  <sheetViews>
    <sheetView zoomScale="70" zoomScaleNormal="70" workbookViewId="0">
      <selection activeCell="B2" sqref="B2:D2"/>
    </sheetView>
  </sheetViews>
  <sheetFormatPr baseColWidth="10" defaultRowHeight="14.5" x14ac:dyDescent="0.35"/>
  <cols>
    <col min="1" max="1" width="7.81640625" customWidth="1"/>
    <col min="3" max="3" width="35.81640625" customWidth="1"/>
    <col min="4" max="4" width="13" customWidth="1"/>
    <col min="6" max="6" width="10.54296875" customWidth="1"/>
    <col min="7" max="7" width="13" customWidth="1"/>
    <col min="8" max="8" width="6.54296875" customWidth="1"/>
    <col min="9" max="9" width="6.7265625" customWidth="1"/>
    <col min="10" max="10" width="10.453125" customWidth="1"/>
    <col min="11" max="11" width="8.453125" customWidth="1"/>
    <col min="12" max="12" width="13.54296875" customWidth="1"/>
    <col min="13" max="13" width="10.7265625" customWidth="1"/>
    <col min="15" max="15" width="12.81640625" customWidth="1"/>
    <col min="16" max="16" width="12.26953125" customWidth="1"/>
    <col min="17" max="17" width="12.453125" customWidth="1"/>
    <col min="18" max="18" width="14.7265625" customWidth="1"/>
    <col min="19" max="19" width="15.1796875" customWidth="1"/>
    <col min="20" max="20" width="12.7265625" customWidth="1"/>
    <col min="21" max="21" width="0" hidden="1" customWidth="1"/>
    <col min="23" max="23" width="12.81640625" customWidth="1"/>
    <col min="24" max="24" width="12.81640625" hidden="1" customWidth="1"/>
    <col min="25" max="25" width="12.7265625" customWidth="1"/>
    <col min="28" max="28" width="13" customWidth="1"/>
    <col min="29" max="29" width="36" customWidth="1"/>
  </cols>
  <sheetData>
    <row r="1" spans="1:33" ht="15.5" x14ac:dyDescent="0.35">
      <c r="A1" s="5"/>
      <c r="B1" s="37"/>
      <c r="C1" s="37"/>
      <c r="D1" s="37"/>
      <c r="E1" s="37"/>
      <c r="F1" s="37"/>
      <c r="G1" s="37"/>
      <c r="H1" s="37"/>
      <c r="I1" s="37"/>
      <c r="J1" s="37"/>
      <c r="K1" s="37"/>
      <c r="L1" s="37"/>
      <c r="M1" s="37"/>
      <c r="N1" s="37"/>
      <c r="O1" s="407" t="s">
        <v>8</v>
      </c>
      <c r="P1" s="407"/>
      <c r="Q1" s="407"/>
      <c r="R1" s="400" t="str">
        <f>RESUMEN!D2</f>
        <v/>
      </c>
      <c r="S1" s="400"/>
      <c r="T1" s="37"/>
      <c r="U1" s="37"/>
      <c r="V1" s="37"/>
      <c r="W1" s="37"/>
      <c r="X1" s="37"/>
      <c r="Y1" s="37"/>
      <c r="Z1" s="37"/>
      <c r="AA1" s="37"/>
      <c r="AB1" s="37"/>
      <c r="AC1" s="37"/>
      <c r="AD1" s="37"/>
    </row>
    <row r="2" spans="1:33" ht="15.75" customHeight="1" x14ac:dyDescent="0.35">
      <c r="A2" s="402"/>
      <c r="B2" s="415" t="s">
        <v>274</v>
      </c>
      <c r="C2" s="415"/>
      <c r="D2" s="415"/>
      <c r="E2" s="403" t="str">
        <f>'SS-SMI'!E3</f>
        <v>2024</v>
      </c>
      <c r="F2" s="404"/>
      <c r="G2" s="405" t="s">
        <v>58</v>
      </c>
      <c r="H2" s="405"/>
      <c r="I2" s="406" t="str">
        <f>IF(RESUMEN!D3="","",RESUMEN!D3)</f>
        <v/>
      </c>
      <c r="J2" s="406"/>
      <c r="K2" s="406"/>
      <c r="L2" s="406"/>
      <c r="M2" s="406"/>
      <c r="N2" s="406"/>
      <c r="O2" s="141"/>
      <c r="P2" s="401" t="s">
        <v>59</v>
      </c>
      <c r="Q2" s="401"/>
      <c r="R2" s="143">
        <f>'SS-SMI'!D9</f>
        <v>2024</v>
      </c>
      <c r="S2" s="143">
        <f>'SS-SMI'!E9</f>
        <v>2025</v>
      </c>
      <c r="T2" s="143">
        <f>'SS-SMI'!F9</f>
        <v>2026</v>
      </c>
      <c r="U2" s="37"/>
      <c r="V2" s="37"/>
      <c r="W2" s="37"/>
      <c r="X2" s="37"/>
      <c r="Y2" s="37"/>
      <c r="Z2" s="37"/>
      <c r="AA2" s="37"/>
      <c r="AB2" s="37"/>
      <c r="AC2" s="37"/>
      <c r="AD2" s="37"/>
    </row>
    <row r="3" spans="1:33" ht="10.5" customHeight="1" x14ac:dyDescent="0.35">
      <c r="A3" s="402"/>
      <c r="B3" s="39"/>
      <c r="C3" s="410"/>
      <c r="D3" s="410"/>
      <c r="E3" s="39"/>
      <c r="F3" s="40"/>
      <c r="G3" s="405"/>
      <c r="H3" s="405"/>
      <c r="I3" s="406"/>
      <c r="J3" s="406"/>
      <c r="K3" s="406"/>
      <c r="L3" s="406"/>
      <c r="M3" s="406"/>
      <c r="N3" s="406"/>
      <c r="O3" s="412" t="s">
        <v>16</v>
      </c>
      <c r="P3" s="412"/>
      <c r="Q3" s="413"/>
      <c r="R3" s="144">
        <f>'SS-SMI'!D11</f>
        <v>53.61</v>
      </c>
      <c r="S3" s="144">
        <f>'SS-SMI'!E11</f>
        <v>55.97</v>
      </c>
      <c r="T3" s="144">
        <f>'SS-SMI'!F11</f>
        <v>0</v>
      </c>
      <c r="U3" s="37"/>
      <c r="V3" s="37"/>
      <c r="W3" s="37"/>
      <c r="X3" s="37"/>
      <c r="Y3" s="37"/>
      <c r="Z3" s="37"/>
      <c r="AA3" s="37"/>
      <c r="AB3" s="37"/>
      <c r="AC3" s="37"/>
      <c r="AD3" s="37"/>
    </row>
    <row r="4" spans="1:33" x14ac:dyDescent="0.35">
      <c r="A4" s="402"/>
      <c r="B4" s="39"/>
      <c r="C4" s="39"/>
      <c r="D4" s="411"/>
      <c r="E4" s="411"/>
      <c r="F4" s="411"/>
      <c r="G4" s="405"/>
      <c r="H4" s="405"/>
      <c r="I4" s="406"/>
      <c r="J4" s="406"/>
      <c r="K4" s="406"/>
      <c r="L4" s="406"/>
      <c r="M4" s="406"/>
      <c r="N4" s="406"/>
      <c r="O4" s="412" t="s">
        <v>20</v>
      </c>
      <c r="P4" s="412"/>
      <c r="Q4" s="413"/>
      <c r="R4" s="144">
        <f>'SS-SMI'!D12</f>
        <v>72.77</v>
      </c>
      <c r="S4" s="144">
        <f>'SS-SMI'!E12</f>
        <v>75.959999999999994</v>
      </c>
      <c r="T4" s="144">
        <f>'SS-SMI'!F12</f>
        <v>0</v>
      </c>
      <c r="U4" s="37"/>
      <c r="V4" s="37"/>
      <c r="W4" s="37"/>
      <c r="X4" s="37"/>
      <c r="Y4" s="37"/>
      <c r="Z4" s="37"/>
      <c r="AA4" s="37"/>
      <c r="AB4" s="37"/>
      <c r="AC4" s="37"/>
      <c r="AD4" s="37"/>
    </row>
    <row r="5" spans="1:33" ht="15.75" customHeight="1" x14ac:dyDescent="0.35">
      <c r="A5" s="402"/>
      <c r="B5" s="39"/>
      <c r="C5" s="39"/>
      <c r="D5" s="411"/>
      <c r="E5" s="411"/>
      <c r="F5" s="411"/>
      <c r="G5" s="41"/>
      <c r="H5" s="42"/>
      <c r="I5" s="43"/>
      <c r="J5" s="43"/>
      <c r="K5" s="43"/>
      <c r="L5" s="43"/>
      <c r="M5" s="43"/>
      <c r="N5" s="43"/>
      <c r="O5" s="414" t="s">
        <v>22</v>
      </c>
      <c r="P5" s="412"/>
      <c r="Q5" s="413"/>
      <c r="R5" s="144">
        <f>'SS-SMI'!D13</f>
        <v>4.07</v>
      </c>
      <c r="S5" s="144">
        <f>'SS-SMI'!E13</f>
        <v>4.25</v>
      </c>
      <c r="T5" s="144">
        <f>'SS-SMI'!F13</f>
        <v>0</v>
      </c>
      <c r="U5" s="37"/>
      <c r="V5" s="37"/>
      <c r="W5" s="37"/>
      <c r="X5" s="37"/>
      <c r="Y5" s="37"/>
      <c r="Z5" s="44"/>
      <c r="AA5" s="44"/>
      <c r="AB5" s="37"/>
      <c r="AC5" s="37"/>
      <c r="AD5" s="37"/>
    </row>
    <row r="6" spans="1:33" ht="15.75" customHeight="1" x14ac:dyDescent="0.35">
      <c r="A6" s="402"/>
      <c r="B6" s="46"/>
      <c r="C6" s="408" t="s">
        <v>60</v>
      </c>
      <c r="D6" s="408"/>
      <c r="E6" s="408"/>
      <c r="F6" s="409" t="str">
        <f>IF(RESUMEN!D4="","",RESUMEN!D4)</f>
        <v/>
      </c>
      <c r="G6" s="409"/>
      <c r="H6" s="43"/>
      <c r="I6" s="43"/>
      <c r="J6" s="43"/>
      <c r="K6" s="43"/>
      <c r="L6" s="43"/>
      <c r="M6" s="43"/>
      <c r="N6" s="43"/>
      <c r="O6" s="414" t="s">
        <v>24</v>
      </c>
      <c r="P6" s="412"/>
      <c r="Q6" s="413"/>
      <c r="R6" s="144">
        <f>'SS-SMI'!D14</f>
        <v>2</v>
      </c>
      <c r="S6" s="144">
        <f>'SS-SMI'!E14</f>
        <v>2.09</v>
      </c>
      <c r="T6" s="144">
        <f>'SS-SMI'!F14</f>
        <v>0</v>
      </c>
      <c r="U6" s="421"/>
      <c r="V6" s="421"/>
      <c r="W6" s="421"/>
      <c r="X6" s="421"/>
      <c r="Y6" s="421"/>
      <c r="Z6" s="47"/>
      <c r="AA6" s="47"/>
      <c r="AB6" s="37"/>
      <c r="AC6" s="37"/>
      <c r="AD6" s="37"/>
    </row>
    <row r="7" spans="1:33" ht="15.75" customHeight="1" x14ac:dyDescent="0.35">
      <c r="A7" s="402"/>
      <c r="B7" s="408" t="s">
        <v>61</v>
      </c>
      <c r="C7" s="408"/>
      <c r="D7" s="408"/>
      <c r="E7" s="408"/>
      <c r="F7" s="409" t="str">
        <f>IF(RESUMEN!D5="","",RESUMEN!D5)</f>
        <v/>
      </c>
      <c r="G7" s="409"/>
      <c r="H7" s="43"/>
      <c r="I7" s="43"/>
      <c r="J7" s="43"/>
      <c r="K7" s="43"/>
      <c r="L7" s="43"/>
      <c r="M7" s="43"/>
      <c r="N7" s="43"/>
      <c r="O7" s="422" t="s">
        <v>26</v>
      </c>
      <c r="P7" s="423"/>
      <c r="Q7" s="424"/>
      <c r="R7" s="144">
        <f>'SS-SMI'!D15</f>
        <v>3.82</v>
      </c>
      <c r="S7" s="144">
        <f>'SS-SMI'!E15</f>
        <v>3.99</v>
      </c>
      <c r="T7" s="144">
        <f>'SS-SMI'!F15</f>
        <v>0</v>
      </c>
      <c r="U7" s="428" t="s">
        <v>62</v>
      </c>
      <c r="V7" s="428"/>
      <c r="W7" s="428"/>
      <c r="X7" s="428"/>
      <c r="Y7" s="428"/>
      <c r="Z7" s="417">
        <f>'SS-SMI'!D24</f>
        <v>421</v>
      </c>
      <c r="AA7" s="417">
        <f>'SS-SMI'!E22</f>
        <v>39.466666666666669</v>
      </c>
      <c r="AB7" s="37"/>
      <c r="AC7" s="37"/>
      <c r="AD7" s="37"/>
    </row>
    <row r="8" spans="1:33" x14ac:dyDescent="0.35">
      <c r="A8" s="402"/>
      <c r="B8" s="418"/>
      <c r="C8" s="418"/>
      <c r="D8" s="418"/>
      <c r="E8" s="418"/>
      <c r="F8" s="43"/>
      <c r="G8" s="43"/>
      <c r="H8" s="43"/>
      <c r="I8" s="48"/>
      <c r="J8" s="48"/>
      <c r="K8" s="48"/>
      <c r="L8" s="48"/>
      <c r="M8" s="48"/>
      <c r="N8" s="48"/>
      <c r="O8" s="425"/>
      <c r="P8" s="426"/>
      <c r="Q8" s="427"/>
      <c r="R8" s="144">
        <f>'SS-SMI'!D16</f>
        <v>3.56</v>
      </c>
      <c r="S8" s="144">
        <f>'SS-SMI'!E16</f>
        <v>3.72</v>
      </c>
      <c r="T8" s="144">
        <f>'SS-SMI'!F16</f>
        <v>0</v>
      </c>
      <c r="U8" s="49"/>
      <c r="V8" s="49"/>
      <c r="W8" s="49"/>
      <c r="X8" s="49"/>
      <c r="Y8" s="49"/>
      <c r="Z8" s="37"/>
      <c r="AA8" s="37"/>
      <c r="AB8" s="37"/>
      <c r="AC8" s="37"/>
      <c r="AD8" s="37"/>
    </row>
    <row r="9" spans="1:33" x14ac:dyDescent="0.35">
      <c r="A9" s="402"/>
      <c r="B9" s="128"/>
      <c r="C9" s="128"/>
      <c r="D9" s="128"/>
      <c r="E9" s="128"/>
      <c r="F9" s="43"/>
      <c r="G9" s="43"/>
      <c r="H9" s="43"/>
      <c r="I9" s="48"/>
      <c r="J9" s="48"/>
      <c r="K9" s="48"/>
      <c r="L9" s="48"/>
      <c r="M9" s="48"/>
      <c r="N9" s="48"/>
      <c r="O9" s="414" t="s">
        <v>245</v>
      </c>
      <c r="P9" s="412"/>
      <c r="Q9" s="413"/>
      <c r="R9" s="144">
        <f>'SS-SMI'!D17</f>
        <v>7.6726459999999985</v>
      </c>
      <c r="S9" s="144">
        <f>'SS-SMI'!E17</f>
        <v>9.2540399999999998</v>
      </c>
      <c r="T9" s="144">
        <f>'SS-SMI'!F17</f>
        <v>0</v>
      </c>
      <c r="U9" s="49"/>
      <c r="V9" s="49"/>
      <c r="W9" s="49"/>
      <c r="X9" s="49"/>
      <c r="Y9" s="49"/>
      <c r="Z9" s="37"/>
      <c r="AA9" s="37"/>
      <c r="AB9" s="37"/>
      <c r="AC9" s="37"/>
      <c r="AD9" s="37"/>
    </row>
    <row r="10" spans="1:33" x14ac:dyDescent="0.35">
      <c r="A10" s="402"/>
      <c r="B10" s="37"/>
      <c r="C10" s="37"/>
      <c r="D10" s="37"/>
      <c r="E10" s="37"/>
      <c r="F10" s="43"/>
      <c r="G10" s="43"/>
      <c r="H10" s="43"/>
      <c r="I10" s="48"/>
      <c r="J10" s="48"/>
      <c r="K10" s="48"/>
      <c r="L10" s="48"/>
      <c r="M10" s="48"/>
      <c r="N10" s="48"/>
      <c r="O10" s="401" t="s">
        <v>246</v>
      </c>
      <c r="P10" s="401"/>
      <c r="Q10" s="401"/>
      <c r="R10" s="50">
        <f>'SS-SMI'!D18</f>
        <v>147.50264599999997</v>
      </c>
      <c r="S10" s="50">
        <f>'SS-SMI'!E18</f>
        <v>155.23404000000002</v>
      </c>
      <c r="T10" s="50">
        <f>'SS-SMI'!F18</f>
        <v>0</v>
      </c>
      <c r="U10" s="37"/>
      <c r="V10" s="37"/>
      <c r="W10" s="37"/>
      <c r="X10" s="37"/>
      <c r="Y10" s="37"/>
      <c r="Z10" s="37"/>
      <c r="AA10" s="37"/>
      <c r="AB10" s="37"/>
      <c r="AC10" s="37"/>
      <c r="AD10" s="37"/>
    </row>
    <row r="11" spans="1:33" x14ac:dyDescent="0.35">
      <c r="A11" s="402"/>
      <c r="B11" s="37"/>
      <c r="C11" s="37"/>
      <c r="D11" s="37"/>
      <c r="E11" s="51"/>
      <c r="F11" s="43"/>
      <c r="G11" s="43"/>
      <c r="H11" s="43"/>
      <c r="I11" s="52"/>
      <c r="J11" s="52"/>
      <c r="K11" s="52"/>
      <c r="L11" s="52"/>
      <c r="M11" s="52"/>
      <c r="N11" s="52"/>
      <c r="O11" s="401" t="s">
        <v>63</v>
      </c>
      <c r="P11" s="401"/>
      <c r="Q11" s="401"/>
      <c r="R11" s="142">
        <f>'SS-SMI'!D22</f>
        <v>37.799999999999997</v>
      </c>
      <c r="S11" s="142">
        <f>'SS-SMI'!E22</f>
        <v>39.466666666666669</v>
      </c>
      <c r="T11" s="142">
        <f>'SS-SMI'!F22</f>
        <v>0</v>
      </c>
      <c r="U11" s="37"/>
      <c r="V11" s="37"/>
      <c r="W11" s="37"/>
      <c r="X11" s="37"/>
      <c r="Y11" s="37"/>
      <c r="Z11" s="37"/>
      <c r="AA11" s="37"/>
      <c r="AB11" s="53"/>
      <c r="AC11" s="37"/>
      <c r="AD11" s="37"/>
    </row>
    <row r="12" spans="1:33" x14ac:dyDescent="0.35">
      <c r="A12" s="402"/>
      <c r="B12" s="37"/>
      <c r="C12" s="37"/>
      <c r="D12" s="37"/>
      <c r="E12" s="37"/>
      <c r="F12" s="37"/>
      <c r="G12" s="37"/>
      <c r="H12" s="43"/>
      <c r="I12" s="43"/>
      <c r="J12" s="43"/>
      <c r="K12" s="43"/>
      <c r="L12" s="43"/>
      <c r="M12" s="43"/>
      <c r="N12" s="43"/>
      <c r="O12" s="141"/>
      <c r="P12" s="401" t="s">
        <v>64</v>
      </c>
      <c r="Q12" s="401"/>
      <c r="R12" s="145">
        <f>'SS-SMI'!D21</f>
        <v>1134</v>
      </c>
      <c r="S12" s="145">
        <f>'SS-SMI'!E21</f>
        <v>1184</v>
      </c>
      <c r="T12" s="145">
        <f>'SS-SMI'!F21</f>
        <v>0</v>
      </c>
      <c r="U12" s="37"/>
      <c r="V12" s="37"/>
      <c r="W12" s="37"/>
      <c r="X12" s="37"/>
      <c r="Y12" s="37"/>
      <c r="Z12" s="37"/>
      <c r="AA12" s="37"/>
      <c r="AB12" s="37"/>
      <c r="AC12" s="37"/>
      <c r="AD12" s="37"/>
    </row>
    <row r="13" spans="1:33" ht="15" customHeight="1" x14ac:dyDescent="0.35">
      <c r="A13" s="360"/>
      <c r="B13" s="37"/>
      <c r="C13" s="37"/>
      <c r="D13" s="37"/>
      <c r="E13" s="37"/>
      <c r="F13" s="419" t="s">
        <v>65</v>
      </c>
      <c r="G13" s="419"/>
      <c r="H13" s="54"/>
      <c r="I13" s="420" t="s">
        <v>66</v>
      </c>
      <c r="J13" s="420"/>
      <c r="K13" s="420"/>
      <c r="L13" s="54"/>
      <c r="M13" s="43"/>
      <c r="N13" s="43"/>
      <c r="O13" s="42"/>
      <c r="P13" s="42"/>
      <c r="Q13" s="42"/>
      <c r="R13" s="42"/>
      <c r="S13" s="37"/>
      <c r="T13" s="37"/>
      <c r="U13" s="37"/>
      <c r="V13" s="37"/>
      <c r="W13" s="416" t="s">
        <v>67</v>
      </c>
      <c r="X13" s="416"/>
      <c r="Y13" s="416"/>
      <c r="Z13" s="37"/>
      <c r="AA13" s="37"/>
      <c r="AB13" s="37"/>
      <c r="AC13" s="37"/>
      <c r="AD13" s="37"/>
    </row>
    <row r="14" spans="1:33" ht="42" x14ac:dyDescent="0.35">
      <c r="A14" s="326" t="s">
        <v>68</v>
      </c>
      <c r="B14" s="326" t="s">
        <v>41</v>
      </c>
      <c r="C14" s="326" t="s">
        <v>69</v>
      </c>
      <c r="D14" s="326" t="s">
        <v>70</v>
      </c>
      <c r="E14" s="326" t="s">
        <v>71</v>
      </c>
      <c r="F14" s="326" t="s">
        <v>72</v>
      </c>
      <c r="G14" s="326" t="s">
        <v>73</v>
      </c>
      <c r="H14" s="326" t="s">
        <v>13</v>
      </c>
      <c r="I14" s="326" t="s">
        <v>74</v>
      </c>
      <c r="J14" s="326" t="s">
        <v>75</v>
      </c>
      <c r="K14" s="326" t="s">
        <v>76</v>
      </c>
      <c r="L14" s="326" t="s">
        <v>226</v>
      </c>
      <c r="M14" s="326" t="s">
        <v>78</v>
      </c>
      <c r="N14" s="326" t="s">
        <v>79</v>
      </c>
      <c r="O14" s="326" t="s">
        <v>80</v>
      </c>
      <c r="P14" s="326" t="s">
        <v>81</v>
      </c>
      <c r="Q14" s="326" t="s">
        <v>82</v>
      </c>
      <c r="R14" s="326" t="s">
        <v>83</v>
      </c>
      <c r="S14" s="326" t="s">
        <v>84</v>
      </c>
      <c r="T14" s="326" t="s">
        <v>85</v>
      </c>
      <c r="U14" s="326" t="s">
        <v>86</v>
      </c>
      <c r="V14" s="326" t="s">
        <v>87</v>
      </c>
      <c r="W14" s="326" t="s">
        <v>88</v>
      </c>
      <c r="X14" s="326" t="s">
        <v>89</v>
      </c>
      <c r="Y14" s="326" t="s">
        <v>90</v>
      </c>
      <c r="Z14" s="326" t="s">
        <v>91</v>
      </c>
      <c r="AA14" s="326" t="s">
        <v>92</v>
      </c>
      <c r="AB14" s="326" t="s">
        <v>93</v>
      </c>
      <c r="AC14" s="326" t="s">
        <v>94</v>
      </c>
      <c r="AD14" s="326" t="s">
        <v>45</v>
      </c>
    </row>
    <row r="15" spans="1:33" ht="20.149999999999999" customHeight="1" x14ac:dyDescent="0.35">
      <c r="A15" s="327">
        <v>1</v>
      </c>
      <c r="B15" s="328" t="str">
        <f>IF(RESUMEN!B9="","",RESUMEN!B9)</f>
        <v/>
      </c>
      <c r="C15" s="329" t="str">
        <f>IF(RESUMEN!C9="","",RESUMEN!C9)</f>
        <v/>
      </c>
      <c r="D15" s="328" t="str">
        <f>IF(RESUMEN!D9="","",RESUMEN!D9)</f>
        <v/>
      </c>
      <c r="E15" s="330"/>
      <c r="F15" s="331">
        <f>IF(G15&gt;E15, "error",E15-G15)</f>
        <v>0</v>
      </c>
      <c r="G15" s="330"/>
      <c r="H15" s="330"/>
      <c r="I15" s="332">
        <f>IF(H15=$R$2,'SS-SMI'!$H$22,IF(H15=$S$2,'SS-SMI'!$I$22,IF(H15=$T$2,'SS-SMI'!$J$22,0)))</f>
        <v>0</v>
      </c>
      <c r="J15" s="332">
        <f>SUM(I15*E15)</f>
        <v>0</v>
      </c>
      <c r="K15" s="332">
        <f t="shared" ref="K15:K83" si="0">SUM(J15*14/12)</f>
        <v>0</v>
      </c>
      <c r="L15" s="333"/>
      <c r="M15" s="333"/>
      <c r="N15" s="333"/>
      <c r="O15" s="332">
        <f t="shared" ref="O15:O46" si="1">SUM(L15)</f>
        <v>0</v>
      </c>
      <c r="P15" s="332">
        <f t="shared" ref="P15:P46" si="2">SUM(O15-N15)</f>
        <v>0</v>
      </c>
      <c r="Q15" s="332">
        <f>IF(E15="",0,IF(H15=$R$2,$R$10*F15/E15,IF(H15=$S$2,$S$10*F15/E15,IF(H15=$T$2,$T$10*F15/E15,0))))</f>
        <v>0</v>
      </c>
      <c r="R15" s="334">
        <f>IF(E15="",0,IF(H15=$R$2,$R$10*G15/E15,IF(H15=$S$2,$S$10*G15/E15,IF(H15=$T$2,$T$10*G15/E15,0))))</f>
        <v>0</v>
      </c>
      <c r="S15" s="335">
        <v>0</v>
      </c>
      <c r="T15" s="335">
        <v>0</v>
      </c>
      <c r="U15" s="335"/>
      <c r="V15" s="336">
        <f t="shared" ref="V15:V83" si="3">SUM(O15+Q15+R15-S15-T15)</f>
        <v>0</v>
      </c>
      <c r="W15" s="336">
        <f>P15+Q15+R15-S15-T15</f>
        <v>0</v>
      </c>
      <c r="X15" s="333"/>
      <c r="Y15" s="337">
        <f>IF(X15&lt;&gt;0,SUM((P15-S15-T15+R15+Q15)+X15),W15)</f>
        <v>0</v>
      </c>
      <c r="Z15" s="338"/>
      <c r="AA15" s="339"/>
      <c r="AB15" s="340"/>
      <c r="AC15" s="339"/>
      <c r="AD15" s="341">
        <f t="shared" ref="AD15:AD46" si="4">IF((Y15&gt;V15),0,(V15-Y15))</f>
        <v>0</v>
      </c>
      <c r="AG15" s="55" t="s">
        <v>95</v>
      </c>
    </row>
    <row r="16" spans="1:33" ht="20.149999999999999" customHeight="1" x14ac:dyDescent="0.35">
      <c r="A16" s="327">
        <f>SUM(A15+1)</f>
        <v>2</v>
      </c>
      <c r="B16" s="328" t="str">
        <f>IF(RESUMEN!B10="","",RESUMEN!B10)</f>
        <v/>
      </c>
      <c r="C16" s="329" t="str">
        <f>IF(RESUMEN!C10="","",RESUMEN!C10)</f>
        <v/>
      </c>
      <c r="D16" s="328" t="str">
        <f>IF(RESUMEN!D10="","",RESUMEN!D10)</f>
        <v/>
      </c>
      <c r="E16" s="330"/>
      <c r="F16" s="331">
        <f t="shared" ref="F16:F83" si="5">IF(G16&gt;E16, "error",E16-G16)</f>
        <v>0</v>
      </c>
      <c r="G16" s="330"/>
      <c r="H16" s="330"/>
      <c r="I16" s="332">
        <f>IF(H16=$R$2,'SS-SMI'!$H$22,IF(H16=$S$2,'SS-SMI'!$I$22,IF(H16=$T$2,'SS-SMI'!$J$22,0)))</f>
        <v>0</v>
      </c>
      <c r="J16" s="332">
        <f t="shared" ref="J16:J83" si="6">SUM(I16*E16)</f>
        <v>0</v>
      </c>
      <c r="K16" s="332">
        <f t="shared" si="0"/>
        <v>0</v>
      </c>
      <c r="L16" s="333"/>
      <c r="M16" s="333"/>
      <c r="N16" s="333"/>
      <c r="O16" s="332">
        <f t="shared" si="1"/>
        <v>0</v>
      </c>
      <c r="P16" s="332">
        <f t="shared" si="2"/>
        <v>0</v>
      </c>
      <c r="Q16" s="332">
        <f t="shared" ref="Q16:Q83" si="7">IF(E16="",0,IF(H16=$R$2,$R$10*F16/E16,IF(H16=$S$2,$S$10*F16/E16,IF(H16=$T$2,$T$10*F16/E16,0))))</f>
        <v>0</v>
      </c>
      <c r="R16" s="334">
        <f t="shared" ref="R16:R83" si="8">IF(E16="",0,IF(H16=$R$2,$R$10*G16/E16,IF(H16=$S$2,$S$10*G16/E16,IF(H16=$T$2,$T$10*G16/E16,0))))</f>
        <v>0</v>
      </c>
      <c r="S16" s="335">
        <v>0</v>
      </c>
      <c r="T16" s="335">
        <v>0</v>
      </c>
      <c r="U16" s="335"/>
      <c r="V16" s="336">
        <f t="shared" si="3"/>
        <v>0</v>
      </c>
      <c r="W16" s="336">
        <f t="shared" ref="W16:W83" si="9">P16+Q16+R16-S16-T16</f>
        <v>0</v>
      </c>
      <c r="X16" s="333"/>
      <c r="Y16" s="337">
        <f t="shared" ref="Y16:Y83" si="10">IF(X16&lt;&gt;0,SUM((P16-S16-T16+R16+Q16)+X16),W16)</f>
        <v>0</v>
      </c>
      <c r="Z16" s="338"/>
      <c r="AA16" s="339"/>
      <c r="AB16" s="340"/>
      <c r="AC16" s="339"/>
      <c r="AD16" s="341">
        <f t="shared" si="4"/>
        <v>0</v>
      </c>
      <c r="AG16" s="55" t="s">
        <v>96</v>
      </c>
    </row>
    <row r="17" spans="1:33" ht="20.149999999999999" customHeight="1" x14ac:dyDescent="0.35">
      <c r="A17" s="327">
        <f t="shared" ref="A17:A83" si="11">SUM(A16+1)</f>
        <v>3</v>
      </c>
      <c r="B17" s="328" t="str">
        <f>IF(RESUMEN!B11="","",RESUMEN!B11)</f>
        <v/>
      </c>
      <c r="C17" s="329" t="str">
        <f>IF(RESUMEN!C11="","",RESUMEN!C11)</f>
        <v/>
      </c>
      <c r="D17" s="328" t="str">
        <f>IF(RESUMEN!D11="","",RESUMEN!D11)</f>
        <v/>
      </c>
      <c r="E17" s="330"/>
      <c r="F17" s="331">
        <f t="shared" si="5"/>
        <v>0</v>
      </c>
      <c r="G17" s="330"/>
      <c r="H17" s="330"/>
      <c r="I17" s="332">
        <f>IF(H17=$R$2,'SS-SMI'!$H$22,IF(H17=$S$2,'SS-SMI'!$I$22,IF(H17=$T$2,'SS-SMI'!$J$22,0)))</f>
        <v>0</v>
      </c>
      <c r="J17" s="332">
        <f t="shared" si="6"/>
        <v>0</v>
      </c>
      <c r="K17" s="332">
        <f t="shared" si="0"/>
        <v>0</v>
      </c>
      <c r="L17" s="333"/>
      <c r="M17" s="333"/>
      <c r="N17" s="333"/>
      <c r="O17" s="332">
        <f t="shared" si="1"/>
        <v>0</v>
      </c>
      <c r="P17" s="332">
        <f t="shared" si="2"/>
        <v>0</v>
      </c>
      <c r="Q17" s="332">
        <f t="shared" si="7"/>
        <v>0</v>
      </c>
      <c r="R17" s="334">
        <f t="shared" si="8"/>
        <v>0</v>
      </c>
      <c r="S17" s="335">
        <v>0</v>
      </c>
      <c r="T17" s="335">
        <v>0</v>
      </c>
      <c r="U17" s="335"/>
      <c r="V17" s="336">
        <f t="shared" si="3"/>
        <v>0</v>
      </c>
      <c r="W17" s="336">
        <f t="shared" si="9"/>
        <v>0</v>
      </c>
      <c r="X17" s="333"/>
      <c r="Y17" s="337">
        <f t="shared" si="10"/>
        <v>0</v>
      </c>
      <c r="Z17" s="338"/>
      <c r="AA17" s="339"/>
      <c r="AB17" s="340"/>
      <c r="AC17" s="339"/>
      <c r="AD17" s="341">
        <f t="shared" si="4"/>
        <v>0</v>
      </c>
      <c r="AG17" s="55" t="s">
        <v>97</v>
      </c>
    </row>
    <row r="18" spans="1:33" ht="20.149999999999999" customHeight="1" x14ac:dyDescent="0.35">
      <c r="A18" s="327">
        <f t="shared" si="11"/>
        <v>4</v>
      </c>
      <c r="B18" s="328" t="str">
        <f>IF(RESUMEN!B12="","",RESUMEN!B12)</f>
        <v/>
      </c>
      <c r="C18" s="329" t="str">
        <f>IF(RESUMEN!C12="","",RESUMEN!C12)</f>
        <v/>
      </c>
      <c r="D18" s="328" t="str">
        <f>IF(RESUMEN!D12="","",RESUMEN!D12)</f>
        <v/>
      </c>
      <c r="E18" s="330"/>
      <c r="F18" s="331">
        <f t="shared" si="5"/>
        <v>0</v>
      </c>
      <c r="G18" s="330"/>
      <c r="H18" s="330"/>
      <c r="I18" s="332">
        <f>IF(H18=$R$2,'SS-SMI'!$H$22,IF(H18=$S$2,'SS-SMI'!$I$22,IF(H18=$T$2,'SS-SMI'!$J$22,0)))</f>
        <v>0</v>
      </c>
      <c r="J18" s="332">
        <f t="shared" si="6"/>
        <v>0</v>
      </c>
      <c r="K18" s="332">
        <f t="shared" si="0"/>
        <v>0</v>
      </c>
      <c r="L18" s="333"/>
      <c r="M18" s="333"/>
      <c r="N18" s="333"/>
      <c r="O18" s="332">
        <f t="shared" si="1"/>
        <v>0</v>
      </c>
      <c r="P18" s="332">
        <f t="shared" si="2"/>
        <v>0</v>
      </c>
      <c r="Q18" s="332">
        <f t="shared" si="7"/>
        <v>0</v>
      </c>
      <c r="R18" s="334">
        <f t="shared" si="8"/>
        <v>0</v>
      </c>
      <c r="S18" s="335">
        <v>0</v>
      </c>
      <c r="T18" s="335">
        <v>0</v>
      </c>
      <c r="U18" s="335"/>
      <c r="V18" s="336">
        <f t="shared" si="3"/>
        <v>0</v>
      </c>
      <c r="W18" s="336">
        <f t="shared" si="9"/>
        <v>0</v>
      </c>
      <c r="X18" s="333"/>
      <c r="Y18" s="337">
        <f t="shared" si="10"/>
        <v>0</v>
      </c>
      <c r="Z18" s="338"/>
      <c r="AA18" s="339"/>
      <c r="AB18" s="340"/>
      <c r="AC18" s="339"/>
      <c r="AD18" s="341">
        <f t="shared" si="4"/>
        <v>0</v>
      </c>
    </row>
    <row r="19" spans="1:33" ht="20.149999999999999" customHeight="1" x14ac:dyDescent="0.35">
      <c r="A19" s="327">
        <f t="shared" si="11"/>
        <v>5</v>
      </c>
      <c r="B19" s="328" t="str">
        <f>IF(RESUMEN!B13="","",RESUMEN!B13)</f>
        <v/>
      </c>
      <c r="C19" s="329" t="str">
        <f>IF(RESUMEN!C13="","",RESUMEN!C13)</f>
        <v/>
      </c>
      <c r="D19" s="328" t="str">
        <f>IF(RESUMEN!D13="","",RESUMEN!D13)</f>
        <v/>
      </c>
      <c r="E19" s="330"/>
      <c r="F19" s="331">
        <f t="shared" si="5"/>
        <v>0</v>
      </c>
      <c r="G19" s="330"/>
      <c r="H19" s="330"/>
      <c r="I19" s="332">
        <f>IF(H19=$R$2,'SS-SMI'!$H$22,IF(H19=$S$2,'SS-SMI'!$I$22,IF(H19=$T$2,'SS-SMI'!$J$22,0)))</f>
        <v>0</v>
      </c>
      <c r="J19" s="332">
        <f t="shared" si="6"/>
        <v>0</v>
      </c>
      <c r="K19" s="332">
        <f t="shared" si="0"/>
        <v>0</v>
      </c>
      <c r="L19" s="333"/>
      <c r="M19" s="333"/>
      <c r="N19" s="333"/>
      <c r="O19" s="332">
        <f t="shared" si="1"/>
        <v>0</v>
      </c>
      <c r="P19" s="332">
        <f t="shared" si="2"/>
        <v>0</v>
      </c>
      <c r="Q19" s="332">
        <f t="shared" si="7"/>
        <v>0</v>
      </c>
      <c r="R19" s="334">
        <f t="shared" si="8"/>
        <v>0</v>
      </c>
      <c r="S19" s="335">
        <v>0</v>
      </c>
      <c r="T19" s="335">
        <v>0</v>
      </c>
      <c r="U19" s="335"/>
      <c r="V19" s="336">
        <f t="shared" si="3"/>
        <v>0</v>
      </c>
      <c r="W19" s="336">
        <f t="shared" si="9"/>
        <v>0</v>
      </c>
      <c r="X19" s="333"/>
      <c r="Y19" s="337">
        <f t="shared" si="10"/>
        <v>0</v>
      </c>
      <c r="Z19" s="338"/>
      <c r="AA19" s="339"/>
      <c r="AB19" s="340"/>
      <c r="AC19" s="339"/>
      <c r="AD19" s="341">
        <f t="shared" si="4"/>
        <v>0</v>
      </c>
    </row>
    <row r="20" spans="1:33" ht="20.149999999999999" customHeight="1" x14ac:dyDescent="0.35">
      <c r="A20" s="327">
        <f t="shared" si="11"/>
        <v>6</v>
      </c>
      <c r="B20" s="328" t="str">
        <f>IF(RESUMEN!B14="","",RESUMEN!B14)</f>
        <v/>
      </c>
      <c r="C20" s="329" t="str">
        <f>IF(RESUMEN!C14="","",RESUMEN!C14)</f>
        <v/>
      </c>
      <c r="D20" s="328" t="str">
        <f>IF(RESUMEN!D14="","",RESUMEN!D14)</f>
        <v/>
      </c>
      <c r="E20" s="330"/>
      <c r="F20" s="331">
        <f t="shared" si="5"/>
        <v>0</v>
      </c>
      <c r="G20" s="330"/>
      <c r="H20" s="330"/>
      <c r="I20" s="332">
        <f>IF(H20=$R$2,'SS-SMI'!$H$22,IF(H20=$S$2,'SS-SMI'!$I$22,IF(H20=$T$2,'SS-SMI'!$J$22,0)))</f>
        <v>0</v>
      </c>
      <c r="J20" s="332">
        <f t="shared" si="6"/>
        <v>0</v>
      </c>
      <c r="K20" s="332">
        <f t="shared" si="0"/>
        <v>0</v>
      </c>
      <c r="L20" s="333"/>
      <c r="M20" s="333"/>
      <c r="N20" s="333"/>
      <c r="O20" s="332">
        <f t="shared" si="1"/>
        <v>0</v>
      </c>
      <c r="P20" s="332">
        <f t="shared" si="2"/>
        <v>0</v>
      </c>
      <c r="Q20" s="332">
        <f t="shared" si="7"/>
        <v>0</v>
      </c>
      <c r="R20" s="334">
        <f t="shared" si="8"/>
        <v>0</v>
      </c>
      <c r="S20" s="335">
        <v>0</v>
      </c>
      <c r="T20" s="335">
        <v>0</v>
      </c>
      <c r="U20" s="335"/>
      <c r="V20" s="336">
        <f t="shared" si="3"/>
        <v>0</v>
      </c>
      <c r="W20" s="336">
        <f t="shared" si="9"/>
        <v>0</v>
      </c>
      <c r="X20" s="333"/>
      <c r="Y20" s="337">
        <f t="shared" si="10"/>
        <v>0</v>
      </c>
      <c r="Z20" s="338"/>
      <c r="AA20" s="339"/>
      <c r="AB20" s="340"/>
      <c r="AC20" s="339"/>
      <c r="AD20" s="341">
        <f t="shared" si="4"/>
        <v>0</v>
      </c>
    </row>
    <row r="21" spans="1:33" ht="20.149999999999999" customHeight="1" x14ac:dyDescent="0.35">
      <c r="A21" s="327">
        <f t="shared" si="11"/>
        <v>7</v>
      </c>
      <c r="B21" s="328" t="str">
        <f>IF(RESUMEN!B15="","",RESUMEN!B15)</f>
        <v/>
      </c>
      <c r="C21" s="329" t="str">
        <f>IF(RESUMEN!C15="","",RESUMEN!C15)</f>
        <v/>
      </c>
      <c r="D21" s="328" t="str">
        <f>IF(RESUMEN!D15="","",RESUMEN!D15)</f>
        <v/>
      </c>
      <c r="E21" s="330"/>
      <c r="F21" s="331">
        <f t="shared" si="5"/>
        <v>0</v>
      </c>
      <c r="G21" s="330"/>
      <c r="H21" s="330"/>
      <c r="I21" s="332">
        <f>IF(H21=$R$2,'SS-SMI'!$H$22,IF(H21=$S$2,'SS-SMI'!$I$22,IF(H21=$T$2,'SS-SMI'!$J$22,0)))</f>
        <v>0</v>
      </c>
      <c r="J21" s="332">
        <f t="shared" si="6"/>
        <v>0</v>
      </c>
      <c r="K21" s="332">
        <f t="shared" si="0"/>
        <v>0</v>
      </c>
      <c r="L21" s="333"/>
      <c r="M21" s="333"/>
      <c r="N21" s="333"/>
      <c r="O21" s="332">
        <f t="shared" si="1"/>
        <v>0</v>
      </c>
      <c r="P21" s="332">
        <f t="shared" si="2"/>
        <v>0</v>
      </c>
      <c r="Q21" s="332">
        <f t="shared" si="7"/>
        <v>0</v>
      </c>
      <c r="R21" s="334">
        <f t="shared" si="8"/>
        <v>0</v>
      </c>
      <c r="S21" s="335">
        <v>0</v>
      </c>
      <c r="T21" s="335">
        <v>0</v>
      </c>
      <c r="U21" s="335"/>
      <c r="V21" s="336">
        <f t="shared" si="3"/>
        <v>0</v>
      </c>
      <c r="W21" s="336">
        <f t="shared" si="9"/>
        <v>0</v>
      </c>
      <c r="X21" s="333"/>
      <c r="Y21" s="337">
        <f t="shared" si="10"/>
        <v>0</v>
      </c>
      <c r="Z21" s="338"/>
      <c r="AA21" s="339"/>
      <c r="AB21" s="340"/>
      <c r="AC21" s="339"/>
      <c r="AD21" s="341">
        <f t="shared" si="4"/>
        <v>0</v>
      </c>
    </row>
    <row r="22" spans="1:33" ht="20.149999999999999" customHeight="1" x14ac:dyDescent="0.35">
      <c r="A22" s="327">
        <f t="shared" si="11"/>
        <v>8</v>
      </c>
      <c r="B22" s="328" t="str">
        <f>IF(RESUMEN!B16="","",RESUMEN!B16)</f>
        <v/>
      </c>
      <c r="C22" s="329" t="str">
        <f>IF(RESUMEN!C16="","",RESUMEN!C16)</f>
        <v/>
      </c>
      <c r="D22" s="328" t="str">
        <f>IF(RESUMEN!D16="","",RESUMEN!D16)</f>
        <v/>
      </c>
      <c r="E22" s="330"/>
      <c r="F22" s="331">
        <f t="shared" si="5"/>
        <v>0</v>
      </c>
      <c r="G22" s="330"/>
      <c r="H22" s="330"/>
      <c r="I22" s="332">
        <f>IF(H22=$R$2,'SS-SMI'!$H$22,IF(H22=$S$2,'SS-SMI'!$I$22,IF(H22=$T$2,'SS-SMI'!$J$22,0)))</f>
        <v>0</v>
      </c>
      <c r="J22" s="332">
        <f t="shared" si="6"/>
        <v>0</v>
      </c>
      <c r="K22" s="332">
        <f t="shared" si="0"/>
        <v>0</v>
      </c>
      <c r="L22" s="333"/>
      <c r="M22" s="333"/>
      <c r="N22" s="333"/>
      <c r="O22" s="332">
        <f t="shared" si="1"/>
        <v>0</v>
      </c>
      <c r="P22" s="332">
        <f t="shared" si="2"/>
        <v>0</v>
      </c>
      <c r="Q22" s="332">
        <f t="shared" si="7"/>
        <v>0</v>
      </c>
      <c r="R22" s="334">
        <f t="shared" si="8"/>
        <v>0</v>
      </c>
      <c r="S22" s="335">
        <v>0</v>
      </c>
      <c r="T22" s="335">
        <v>0</v>
      </c>
      <c r="U22" s="335"/>
      <c r="V22" s="336">
        <f t="shared" si="3"/>
        <v>0</v>
      </c>
      <c r="W22" s="336">
        <f t="shared" si="9"/>
        <v>0</v>
      </c>
      <c r="X22" s="333"/>
      <c r="Y22" s="337">
        <f t="shared" si="10"/>
        <v>0</v>
      </c>
      <c r="Z22" s="338"/>
      <c r="AA22" s="339"/>
      <c r="AB22" s="340"/>
      <c r="AC22" s="339"/>
      <c r="AD22" s="341">
        <f t="shared" si="4"/>
        <v>0</v>
      </c>
    </row>
    <row r="23" spans="1:33" ht="20.149999999999999" customHeight="1" x14ac:dyDescent="0.35">
      <c r="A23" s="327">
        <f t="shared" si="11"/>
        <v>9</v>
      </c>
      <c r="B23" s="328" t="str">
        <f>IF(RESUMEN!B17="","",RESUMEN!B17)</f>
        <v/>
      </c>
      <c r="C23" s="329" t="str">
        <f>IF(RESUMEN!C17="","",RESUMEN!C17)</f>
        <v/>
      </c>
      <c r="D23" s="328" t="str">
        <f>IF(RESUMEN!D17="","",RESUMEN!D17)</f>
        <v/>
      </c>
      <c r="E23" s="330"/>
      <c r="F23" s="331">
        <f t="shared" si="5"/>
        <v>0</v>
      </c>
      <c r="G23" s="330"/>
      <c r="H23" s="330"/>
      <c r="I23" s="332">
        <f>IF(H23=$R$2,'SS-SMI'!$H$22,IF(H23=$S$2,'SS-SMI'!$I$22,IF(H23=$T$2,'SS-SMI'!$J$22,0)))</f>
        <v>0</v>
      </c>
      <c r="J23" s="332">
        <f t="shared" si="6"/>
        <v>0</v>
      </c>
      <c r="K23" s="332">
        <f t="shared" si="0"/>
        <v>0</v>
      </c>
      <c r="L23" s="333"/>
      <c r="M23" s="333"/>
      <c r="N23" s="333"/>
      <c r="O23" s="332">
        <f t="shared" si="1"/>
        <v>0</v>
      </c>
      <c r="P23" s="332">
        <f t="shared" si="2"/>
        <v>0</v>
      </c>
      <c r="Q23" s="332">
        <f t="shared" si="7"/>
        <v>0</v>
      </c>
      <c r="R23" s="334">
        <f t="shared" si="8"/>
        <v>0</v>
      </c>
      <c r="S23" s="335">
        <v>0</v>
      </c>
      <c r="T23" s="335">
        <v>0</v>
      </c>
      <c r="U23" s="335"/>
      <c r="V23" s="336">
        <f t="shared" si="3"/>
        <v>0</v>
      </c>
      <c r="W23" s="336">
        <f t="shared" si="9"/>
        <v>0</v>
      </c>
      <c r="X23" s="333"/>
      <c r="Y23" s="337">
        <f t="shared" si="10"/>
        <v>0</v>
      </c>
      <c r="Z23" s="338"/>
      <c r="AA23" s="339"/>
      <c r="AB23" s="340"/>
      <c r="AC23" s="339"/>
      <c r="AD23" s="341">
        <f t="shared" si="4"/>
        <v>0</v>
      </c>
    </row>
    <row r="24" spans="1:33" ht="20.149999999999999" customHeight="1" x14ac:dyDescent="0.35">
      <c r="A24" s="327">
        <f t="shared" si="11"/>
        <v>10</v>
      </c>
      <c r="B24" s="328" t="str">
        <f>IF(RESUMEN!B18="","",RESUMEN!B18)</f>
        <v/>
      </c>
      <c r="C24" s="329" t="str">
        <f>IF(RESUMEN!C18="","",RESUMEN!C18)</f>
        <v/>
      </c>
      <c r="D24" s="328" t="str">
        <f>IF(RESUMEN!D18="","",RESUMEN!D18)</f>
        <v/>
      </c>
      <c r="E24" s="330"/>
      <c r="F24" s="331">
        <f t="shared" si="5"/>
        <v>0</v>
      </c>
      <c r="G24" s="330"/>
      <c r="H24" s="330"/>
      <c r="I24" s="332">
        <f>IF(H24=$R$2,'SS-SMI'!$H$22,IF(H24=$S$2,'SS-SMI'!$I$22,IF(H24=$T$2,'SS-SMI'!$J$22,0)))</f>
        <v>0</v>
      </c>
      <c r="J24" s="332">
        <f t="shared" si="6"/>
        <v>0</v>
      </c>
      <c r="K24" s="332">
        <f t="shared" si="0"/>
        <v>0</v>
      </c>
      <c r="L24" s="333"/>
      <c r="M24" s="333"/>
      <c r="N24" s="333"/>
      <c r="O24" s="332">
        <f t="shared" si="1"/>
        <v>0</v>
      </c>
      <c r="P24" s="332">
        <f t="shared" si="2"/>
        <v>0</v>
      </c>
      <c r="Q24" s="332">
        <f t="shared" si="7"/>
        <v>0</v>
      </c>
      <c r="R24" s="334">
        <f t="shared" si="8"/>
        <v>0</v>
      </c>
      <c r="S24" s="335">
        <v>0</v>
      </c>
      <c r="T24" s="335">
        <v>0</v>
      </c>
      <c r="U24" s="335"/>
      <c r="V24" s="336">
        <f t="shared" si="3"/>
        <v>0</v>
      </c>
      <c r="W24" s="336">
        <f t="shared" si="9"/>
        <v>0</v>
      </c>
      <c r="X24" s="333"/>
      <c r="Y24" s="337">
        <f t="shared" si="10"/>
        <v>0</v>
      </c>
      <c r="Z24" s="338"/>
      <c r="AA24" s="339"/>
      <c r="AB24" s="340"/>
      <c r="AC24" s="339"/>
      <c r="AD24" s="341">
        <f t="shared" si="4"/>
        <v>0</v>
      </c>
    </row>
    <row r="25" spans="1:33" x14ac:dyDescent="0.35">
      <c r="A25" s="327">
        <f t="shared" si="11"/>
        <v>11</v>
      </c>
      <c r="B25" s="328" t="str">
        <f>IF(RESUMEN!B19="","",RESUMEN!B19)</f>
        <v/>
      </c>
      <c r="C25" s="329" t="str">
        <f>IF(RESUMEN!C19="","",RESUMEN!C19)</f>
        <v/>
      </c>
      <c r="D25" s="328" t="str">
        <f>IF(RESUMEN!D19="","",RESUMEN!D19)</f>
        <v/>
      </c>
      <c r="E25" s="330"/>
      <c r="F25" s="331">
        <f t="shared" si="5"/>
        <v>0</v>
      </c>
      <c r="G25" s="330"/>
      <c r="H25" s="330"/>
      <c r="I25" s="332">
        <f>IF(H25=$R$2,'SS-SMI'!$H$22,IF(H25=$S$2,'SS-SMI'!$I$22,IF(H25=$T$2,'SS-SMI'!$J$22,0)))</f>
        <v>0</v>
      </c>
      <c r="J25" s="332">
        <f t="shared" si="6"/>
        <v>0</v>
      </c>
      <c r="K25" s="332">
        <f t="shared" si="0"/>
        <v>0</v>
      </c>
      <c r="L25" s="333"/>
      <c r="M25" s="333"/>
      <c r="N25" s="333"/>
      <c r="O25" s="332">
        <f t="shared" si="1"/>
        <v>0</v>
      </c>
      <c r="P25" s="332">
        <f t="shared" si="2"/>
        <v>0</v>
      </c>
      <c r="Q25" s="332">
        <f t="shared" si="7"/>
        <v>0</v>
      </c>
      <c r="R25" s="334">
        <f t="shared" si="8"/>
        <v>0</v>
      </c>
      <c r="S25" s="335">
        <v>0</v>
      </c>
      <c r="T25" s="335">
        <v>0</v>
      </c>
      <c r="U25" s="335"/>
      <c r="V25" s="336">
        <f t="shared" si="3"/>
        <v>0</v>
      </c>
      <c r="W25" s="336">
        <f t="shared" si="9"/>
        <v>0</v>
      </c>
      <c r="X25" s="333"/>
      <c r="Y25" s="337">
        <f t="shared" si="10"/>
        <v>0</v>
      </c>
      <c r="Z25" s="338"/>
      <c r="AA25" s="339"/>
      <c r="AB25" s="340"/>
      <c r="AC25" s="339"/>
      <c r="AD25" s="341">
        <f t="shared" si="4"/>
        <v>0</v>
      </c>
    </row>
    <row r="26" spans="1:33" ht="20.149999999999999" customHeight="1" x14ac:dyDescent="0.35">
      <c r="A26" s="327">
        <f t="shared" si="11"/>
        <v>12</v>
      </c>
      <c r="B26" s="328" t="str">
        <f>IF(RESUMEN!B20="","",RESUMEN!B20)</f>
        <v/>
      </c>
      <c r="C26" s="329" t="str">
        <f>IF(RESUMEN!C20="","",RESUMEN!C20)</f>
        <v/>
      </c>
      <c r="D26" s="328" t="str">
        <f>IF(RESUMEN!D20="","",RESUMEN!D20)</f>
        <v/>
      </c>
      <c r="E26" s="330"/>
      <c r="F26" s="331">
        <f t="shared" si="5"/>
        <v>0</v>
      </c>
      <c r="G26" s="330"/>
      <c r="H26" s="330"/>
      <c r="I26" s="332">
        <f>IF(H26=$R$2,'SS-SMI'!$H$22,IF(H26=$S$2,'SS-SMI'!$I$22,IF(H26=$T$2,'SS-SMI'!$J$22,0)))</f>
        <v>0</v>
      </c>
      <c r="J26" s="332">
        <f t="shared" si="6"/>
        <v>0</v>
      </c>
      <c r="K26" s="332">
        <f t="shared" si="0"/>
        <v>0</v>
      </c>
      <c r="L26" s="333"/>
      <c r="M26" s="333"/>
      <c r="N26" s="333"/>
      <c r="O26" s="332">
        <f t="shared" si="1"/>
        <v>0</v>
      </c>
      <c r="P26" s="332">
        <f t="shared" si="2"/>
        <v>0</v>
      </c>
      <c r="Q26" s="332">
        <f t="shared" si="7"/>
        <v>0</v>
      </c>
      <c r="R26" s="334">
        <f t="shared" si="8"/>
        <v>0</v>
      </c>
      <c r="S26" s="335">
        <v>0</v>
      </c>
      <c r="T26" s="335">
        <v>0</v>
      </c>
      <c r="U26" s="335"/>
      <c r="V26" s="336">
        <f t="shared" si="3"/>
        <v>0</v>
      </c>
      <c r="W26" s="336">
        <f t="shared" si="9"/>
        <v>0</v>
      </c>
      <c r="X26" s="333"/>
      <c r="Y26" s="337">
        <f t="shared" si="10"/>
        <v>0</v>
      </c>
      <c r="Z26" s="338"/>
      <c r="AA26" s="339"/>
      <c r="AB26" s="340"/>
      <c r="AC26" s="339"/>
      <c r="AD26" s="341">
        <f t="shared" si="4"/>
        <v>0</v>
      </c>
    </row>
    <row r="27" spans="1:33" ht="20.149999999999999" customHeight="1" x14ac:dyDescent="0.35">
      <c r="A27" s="327">
        <f t="shared" si="11"/>
        <v>13</v>
      </c>
      <c r="B27" s="328" t="str">
        <f>IF(RESUMEN!B21="","",RESUMEN!B21)</f>
        <v/>
      </c>
      <c r="C27" s="329" t="str">
        <f>IF(RESUMEN!C21="","",RESUMEN!C21)</f>
        <v/>
      </c>
      <c r="D27" s="328" t="str">
        <f>IF(RESUMEN!D21="","",RESUMEN!D21)</f>
        <v/>
      </c>
      <c r="E27" s="330"/>
      <c r="F27" s="331">
        <f t="shared" si="5"/>
        <v>0</v>
      </c>
      <c r="G27" s="330"/>
      <c r="H27" s="330"/>
      <c r="I27" s="332">
        <f>IF(H27=$R$2,'SS-SMI'!$H$22,IF(H27=$S$2,'SS-SMI'!$I$22,IF(H27=$T$2,'SS-SMI'!$J$22,0)))</f>
        <v>0</v>
      </c>
      <c r="J27" s="332">
        <f t="shared" si="6"/>
        <v>0</v>
      </c>
      <c r="K27" s="332">
        <f t="shared" si="0"/>
        <v>0</v>
      </c>
      <c r="L27" s="333"/>
      <c r="M27" s="333"/>
      <c r="N27" s="333"/>
      <c r="O27" s="332">
        <f t="shared" si="1"/>
        <v>0</v>
      </c>
      <c r="P27" s="332">
        <f t="shared" si="2"/>
        <v>0</v>
      </c>
      <c r="Q27" s="332">
        <f t="shared" si="7"/>
        <v>0</v>
      </c>
      <c r="R27" s="334">
        <f t="shared" si="8"/>
        <v>0</v>
      </c>
      <c r="S27" s="335">
        <v>0</v>
      </c>
      <c r="T27" s="335">
        <v>0</v>
      </c>
      <c r="U27" s="335"/>
      <c r="V27" s="336">
        <f t="shared" si="3"/>
        <v>0</v>
      </c>
      <c r="W27" s="336">
        <f t="shared" si="9"/>
        <v>0</v>
      </c>
      <c r="X27" s="333"/>
      <c r="Y27" s="337">
        <f t="shared" si="10"/>
        <v>0</v>
      </c>
      <c r="Z27" s="338"/>
      <c r="AA27" s="339"/>
      <c r="AB27" s="340"/>
      <c r="AC27" s="339"/>
      <c r="AD27" s="341">
        <f t="shared" si="4"/>
        <v>0</v>
      </c>
    </row>
    <row r="28" spans="1:33" ht="20.149999999999999" customHeight="1" x14ac:dyDescent="0.35">
      <c r="A28" s="327">
        <f t="shared" si="11"/>
        <v>14</v>
      </c>
      <c r="B28" s="328" t="str">
        <f>IF(RESUMEN!B22="","",RESUMEN!B22)</f>
        <v/>
      </c>
      <c r="C28" s="329" t="str">
        <f>IF(RESUMEN!C22="","",RESUMEN!C22)</f>
        <v/>
      </c>
      <c r="D28" s="328" t="str">
        <f>IF(RESUMEN!D22="","",RESUMEN!D22)</f>
        <v/>
      </c>
      <c r="E28" s="330"/>
      <c r="F28" s="331">
        <f t="shared" si="5"/>
        <v>0</v>
      </c>
      <c r="G28" s="330"/>
      <c r="H28" s="330"/>
      <c r="I28" s="332">
        <f>IF(H28=$R$2,'SS-SMI'!$H$22,IF(H28=$S$2,'SS-SMI'!$I$22,IF(H28=$T$2,'SS-SMI'!$J$22,0)))</f>
        <v>0</v>
      </c>
      <c r="J28" s="332">
        <f t="shared" si="6"/>
        <v>0</v>
      </c>
      <c r="K28" s="332">
        <f t="shared" si="0"/>
        <v>0</v>
      </c>
      <c r="L28" s="333"/>
      <c r="M28" s="333"/>
      <c r="N28" s="333"/>
      <c r="O28" s="332">
        <f t="shared" si="1"/>
        <v>0</v>
      </c>
      <c r="P28" s="332">
        <f t="shared" si="2"/>
        <v>0</v>
      </c>
      <c r="Q28" s="332">
        <f t="shared" si="7"/>
        <v>0</v>
      </c>
      <c r="R28" s="334">
        <f t="shared" si="8"/>
        <v>0</v>
      </c>
      <c r="S28" s="335">
        <v>0</v>
      </c>
      <c r="T28" s="335">
        <v>0</v>
      </c>
      <c r="U28" s="335"/>
      <c r="V28" s="336">
        <f t="shared" si="3"/>
        <v>0</v>
      </c>
      <c r="W28" s="336">
        <f t="shared" si="9"/>
        <v>0</v>
      </c>
      <c r="X28" s="333"/>
      <c r="Y28" s="337">
        <f t="shared" si="10"/>
        <v>0</v>
      </c>
      <c r="Z28" s="338"/>
      <c r="AA28" s="339"/>
      <c r="AB28" s="340"/>
      <c r="AC28" s="339"/>
      <c r="AD28" s="341">
        <f t="shared" si="4"/>
        <v>0</v>
      </c>
    </row>
    <row r="29" spans="1:33" ht="20.149999999999999" customHeight="1" x14ac:dyDescent="0.35">
      <c r="A29" s="327">
        <f t="shared" si="11"/>
        <v>15</v>
      </c>
      <c r="B29" s="328" t="str">
        <f>IF(RESUMEN!B23="","",RESUMEN!B23)</f>
        <v/>
      </c>
      <c r="C29" s="329" t="str">
        <f>IF(RESUMEN!C23="","",RESUMEN!C23)</f>
        <v/>
      </c>
      <c r="D29" s="328" t="str">
        <f>IF(RESUMEN!D23="","",RESUMEN!D23)</f>
        <v/>
      </c>
      <c r="E29" s="330"/>
      <c r="F29" s="331">
        <f t="shared" si="5"/>
        <v>0</v>
      </c>
      <c r="G29" s="330"/>
      <c r="H29" s="330"/>
      <c r="I29" s="332">
        <f>IF(H29=$R$2,'SS-SMI'!$H$22,IF(H29=$S$2,'SS-SMI'!$I$22,IF(H29=$T$2,'SS-SMI'!$J$22,0)))</f>
        <v>0</v>
      </c>
      <c r="J29" s="332">
        <f t="shared" si="6"/>
        <v>0</v>
      </c>
      <c r="K29" s="332">
        <f t="shared" si="0"/>
        <v>0</v>
      </c>
      <c r="L29" s="333"/>
      <c r="M29" s="333"/>
      <c r="N29" s="333"/>
      <c r="O29" s="332">
        <f t="shared" si="1"/>
        <v>0</v>
      </c>
      <c r="P29" s="332">
        <f t="shared" si="2"/>
        <v>0</v>
      </c>
      <c r="Q29" s="332">
        <f t="shared" si="7"/>
        <v>0</v>
      </c>
      <c r="R29" s="334">
        <f t="shared" si="8"/>
        <v>0</v>
      </c>
      <c r="S29" s="335">
        <v>0</v>
      </c>
      <c r="T29" s="335">
        <v>0</v>
      </c>
      <c r="U29" s="335"/>
      <c r="V29" s="336">
        <f t="shared" si="3"/>
        <v>0</v>
      </c>
      <c r="W29" s="336">
        <f t="shared" si="9"/>
        <v>0</v>
      </c>
      <c r="X29" s="333"/>
      <c r="Y29" s="337">
        <f t="shared" si="10"/>
        <v>0</v>
      </c>
      <c r="Z29" s="338"/>
      <c r="AA29" s="339"/>
      <c r="AB29" s="340"/>
      <c r="AC29" s="339"/>
      <c r="AD29" s="341">
        <f t="shared" si="4"/>
        <v>0</v>
      </c>
    </row>
    <row r="30" spans="1:33" ht="20.149999999999999" customHeight="1" x14ac:dyDescent="0.35">
      <c r="A30" s="327">
        <f t="shared" si="11"/>
        <v>16</v>
      </c>
      <c r="B30" s="328" t="str">
        <f>IF(RESUMEN!B24="","",RESUMEN!B24)</f>
        <v/>
      </c>
      <c r="C30" s="329" t="str">
        <f>IF(RESUMEN!C24="","",RESUMEN!C24)</f>
        <v/>
      </c>
      <c r="D30" s="328" t="str">
        <f>IF(RESUMEN!D24="","",RESUMEN!D24)</f>
        <v/>
      </c>
      <c r="E30" s="330"/>
      <c r="F30" s="331">
        <f t="shared" si="5"/>
        <v>0</v>
      </c>
      <c r="G30" s="330"/>
      <c r="H30" s="330"/>
      <c r="I30" s="332">
        <f>IF(H30=$R$2,'SS-SMI'!$H$22,IF(H30=$S$2,'SS-SMI'!$I$22,IF(H30=$T$2,'SS-SMI'!$J$22,0)))</f>
        <v>0</v>
      </c>
      <c r="J30" s="332">
        <f t="shared" si="6"/>
        <v>0</v>
      </c>
      <c r="K30" s="332">
        <f t="shared" si="0"/>
        <v>0</v>
      </c>
      <c r="L30" s="333"/>
      <c r="M30" s="333"/>
      <c r="N30" s="333"/>
      <c r="O30" s="332">
        <f t="shared" si="1"/>
        <v>0</v>
      </c>
      <c r="P30" s="332">
        <f t="shared" si="2"/>
        <v>0</v>
      </c>
      <c r="Q30" s="332">
        <f t="shared" si="7"/>
        <v>0</v>
      </c>
      <c r="R30" s="334">
        <f t="shared" si="8"/>
        <v>0</v>
      </c>
      <c r="S30" s="335">
        <v>0</v>
      </c>
      <c r="T30" s="335">
        <v>0</v>
      </c>
      <c r="U30" s="335"/>
      <c r="V30" s="336">
        <f t="shared" si="3"/>
        <v>0</v>
      </c>
      <c r="W30" s="336">
        <f t="shared" si="9"/>
        <v>0</v>
      </c>
      <c r="X30" s="333"/>
      <c r="Y30" s="337">
        <f t="shared" si="10"/>
        <v>0</v>
      </c>
      <c r="Z30" s="338"/>
      <c r="AA30" s="339"/>
      <c r="AB30" s="340"/>
      <c r="AC30" s="339"/>
      <c r="AD30" s="341">
        <f t="shared" si="4"/>
        <v>0</v>
      </c>
    </row>
    <row r="31" spans="1:33" ht="20.149999999999999" customHeight="1" x14ac:dyDescent="0.35">
      <c r="A31" s="327">
        <f t="shared" si="11"/>
        <v>17</v>
      </c>
      <c r="B31" s="328" t="str">
        <f>IF(RESUMEN!B25="","",RESUMEN!B25)</f>
        <v/>
      </c>
      <c r="C31" s="329" t="str">
        <f>IF(RESUMEN!C25="","",RESUMEN!C25)</f>
        <v/>
      </c>
      <c r="D31" s="328" t="str">
        <f>IF(RESUMEN!D25="","",RESUMEN!D25)</f>
        <v/>
      </c>
      <c r="E31" s="330"/>
      <c r="F31" s="331">
        <f t="shared" si="5"/>
        <v>0</v>
      </c>
      <c r="G31" s="330"/>
      <c r="H31" s="330"/>
      <c r="I31" s="332">
        <f>IF(H31=$R$2,'SS-SMI'!$H$22,IF(H31=$S$2,'SS-SMI'!$I$22,IF(H31=$T$2,'SS-SMI'!$J$22,0)))</f>
        <v>0</v>
      </c>
      <c r="J31" s="332">
        <f t="shared" si="6"/>
        <v>0</v>
      </c>
      <c r="K31" s="332">
        <f t="shared" si="0"/>
        <v>0</v>
      </c>
      <c r="L31" s="333"/>
      <c r="M31" s="333"/>
      <c r="N31" s="333"/>
      <c r="O31" s="332">
        <f t="shared" si="1"/>
        <v>0</v>
      </c>
      <c r="P31" s="332">
        <f t="shared" si="2"/>
        <v>0</v>
      </c>
      <c r="Q31" s="332">
        <f t="shared" si="7"/>
        <v>0</v>
      </c>
      <c r="R31" s="334">
        <f t="shared" si="8"/>
        <v>0</v>
      </c>
      <c r="S31" s="335">
        <v>0</v>
      </c>
      <c r="T31" s="335">
        <v>0</v>
      </c>
      <c r="U31" s="335"/>
      <c r="V31" s="336">
        <f t="shared" si="3"/>
        <v>0</v>
      </c>
      <c r="W31" s="336">
        <f t="shared" si="9"/>
        <v>0</v>
      </c>
      <c r="X31" s="333"/>
      <c r="Y31" s="337">
        <f t="shared" si="10"/>
        <v>0</v>
      </c>
      <c r="Z31" s="338"/>
      <c r="AA31" s="339"/>
      <c r="AB31" s="340"/>
      <c r="AC31" s="339"/>
      <c r="AD31" s="341">
        <f t="shared" si="4"/>
        <v>0</v>
      </c>
    </row>
    <row r="32" spans="1:33" ht="20.149999999999999" customHeight="1" x14ac:dyDescent="0.35">
      <c r="A32" s="327">
        <f t="shared" si="11"/>
        <v>18</v>
      </c>
      <c r="B32" s="328" t="str">
        <f>IF(RESUMEN!B26="","",RESUMEN!B26)</f>
        <v/>
      </c>
      <c r="C32" s="329" t="str">
        <f>IF(RESUMEN!C26="","",RESUMEN!C26)</f>
        <v/>
      </c>
      <c r="D32" s="328" t="str">
        <f>IF(RESUMEN!D26="","",RESUMEN!D26)</f>
        <v/>
      </c>
      <c r="E32" s="330"/>
      <c r="F32" s="331">
        <f t="shared" si="5"/>
        <v>0</v>
      </c>
      <c r="G32" s="330"/>
      <c r="H32" s="330"/>
      <c r="I32" s="332">
        <f>IF(H32=$R$2,'SS-SMI'!$H$22,IF(H32=$S$2,'SS-SMI'!$I$22,IF(H32=$T$2,'SS-SMI'!$J$22,0)))</f>
        <v>0</v>
      </c>
      <c r="J32" s="332">
        <f t="shared" si="6"/>
        <v>0</v>
      </c>
      <c r="K32" s="332">
        <f t="shared" si="0"/>
        <v>0</v>
      </c>
      <c r="L32" s="333"/>
      <c r="M32" s="333"/>
      <c r="N32" s="333"/>
      <c r="O32" s="332">
        <f t="shared" si="1"/>
        <v>0</v>
      </c>
      <c r="P32" s="332">
        <f t="shared" si="2"/>
        <v>0</v>
      </c>
      <c r="Q32" s="332">
        <f t="shared" si="7"/>
        <v>0</v>
      </c>
      <c r="R32" s="334">
        <f t="shared" si="8"/>
        <v>0</v>
      </c>
      <c r="S32" s="335">
        <v>0</v>
      </c>
      <c r="T32" s="335">
        <v>0</v>
      </c>
      <c r="U32" s="335"/>
      <c r="V32" s="336">
        <f t="shared" si="3"/>
        <v>0</v>
      </c>
      <c r="W32" s="336">
        <f t="shared" si="9"/>
        <v>0</v>
      </c>
      <c r="X32" s="333"/>
      <c r="Y32" s="337">
        <f t="shared" si="10"/>
        <v>0</v>
      </c>
      <c r="Z32" s="338"/>
      <c r="AA32" s="339"/>
      <c r="AB32" s="340"/>
      <c r="AC32" s="339"/>
      <c r="AD32" s="341">
        <f t="shared" si="4"/>
        <v>0</v>
      </c>
    </row>
    <row r="33" spans="1:30" ht="20.149999999999999" customHeight="1" x14ac:dyDescent="0.35">
      <c r="A33" s="327">
        <f t="shared" si="11"/>
        <v>19</v>
      </c>
      <c r="B33" s="328" t="str">
        <f>IF(RESUMEN!B27="","",RESUMEN!B27)</f>
        <v/>
      </c>
      <c r="C33" s="329" t="str">
        <f>IF(RESUMEN!C27="","",RESUMEN!C27)</f>
        <v/>
      </c>
      <c r="D33" s="328" t="str">
        <f>IF(RESUMEN!D27="","",RESUMEN!D27)</f>
        <v/>
      </c>
      <c r="E33" s="330"/>
      <c r="F33" s="331">
        <f t="shared" si="5"/>
        <v>0</v>
      </c>
      <c r="G33" s="330"/>
      <c r="H33" s="330"/>
      <c r="I33" s="332">
        <f>IF(H33=$R$2,'SS-SMI'!$H$22,IF(H33=$S$2,'SS-SMI'!$I$22,IF(H33=$T$2,'SS-SMI'!$J$22,0)))</f>
        <v>0</v>
      </c>
      <c r="J33" s="332">
        <f t="shared" si="6"/>
        <v>0</v>
      </c>
      <c r="K33" s="332">
        <f t="shared" si="0"/>
        <v>0</v>
      </c>
      <c r="L33" s="333"/>
      <c r="M33" s="333"/>
      <c r="N33" s="333"/>
      <c r="O33" s="332">
        <f t="shared" si="1"/>
        <v>0</v>
      </c>
      <c r="P33" s="332">
        <f t="shared" si="2"/>
        <v>0</v>
      </c>
      <c r="Q33" s="332">
        <f t="shared" si="7"/>
        <v>0</v>
      </c>
      <c r="R33" s="334">
        <f t="shared" si="8"/>
        <v>0</v>
      </c>
      <c r="S33" s="335">
        <v>0</v>
      </c>
      <c r="T33" s="335">
        <v>0</v>
      </c>
      <c r="U33" s="335"/>
      <c r="V33" s="336">
        <f t="shared" si="3"/>
        <v>0</v>
      </c>
      <c r="W33" s="336">
        <f t="shared" si="9"/>
        <v>0</v>
      </c>
      <c r="X33" s="333"/>
      <c r="Y33" s="337">
        <f t="shared" si="10"/>
        <v>0</v>
      </c>
      <c r="Z33" s="338"/>
      <c r="AA33" s="339"/>
      <c r="AB33" s="340"/>
      <c r="AC33" s="339"/>
      <c r="AD33" s="341">
        <f t="shared" si="4"/>
        <v>0</v>
      </c>
    </row>
    <row r="34" spans="1:30" ht="20.149999999999999" customHeight="1" x14ac:dyDescent="0.35">
      <c r="A34" s="327">
        <f t="shared" si="11"/>
        <v>20</v>
      </c>
      <c r="B34" s="328" t="str">
        <f>IF(RESUMEN!B28="","",RESUMEN!B28)</f>
        <v/>
      </c>
      <c r="C34" s="329" t="str">
        <f>IF(RESUMEN!C28="","",RESUMEN!C28)</f>
        <v/>
      </c>
      <c r="D34" s="328" t="str">
        <f>IF(RESUMEN!D28="","",RESUMEN!D28)</f>
        <v/>
      </c>
      <c r="E34" s="330"/>
      <c r="F34" s="331">
        <f t="shared" si="5"/>
        <v>0</v>
      </c>
      <c r="G34" s="330"/>
      <c r="H34" s="330"/>
      <c r="I34" s="332">
        <f>IF(H34=$R$2,'SS-SMI'!$H$22,IF(H34=$S$2,'SS-SMI'!$I$22,IF(H34=$T$2,'SS-SMI'!$J$22,0)))</f>
        <v>0</v>
      </c>
      <c r="J34" s="332">
        <f t="shared" si="6"/>
        <v>0</v>
      </c>
      <c r="K34" s="332">
        <f t="shared" si="0"/>
        <v>0</v>
      </c>
      <c r="L34" s="333"/>
      <c r="M34" s="333"/>
      <c r="N34" s="333"/>
      <c r="O34" s="332">
        <f t="shared" si="1"/>
        <v>0</v>
      </c>
      <c r="P34" s="332">
        <f t="shared" si="2"/>
        <v>0</v>
      </c>
      <c r="Q34" s="332">
        <f t="shared" si="7"/>
        <v>0</v>
      </c>
      <c r="R34" s="334">
        <f t="shared" si="8"/>
        <v>0</v>
      </c>
      <c r="S34" s="335">
        <v>0</v>
      </c>
      <c r="T34" s="335">
        <v>0</v>
      </c>
      <c r="U34" s="335"/>
      <c r="V34" s="336">
        <f t="shared" si="3"/>
        <v>0</v>
      </c>
      <c r="W34" s="336">
        <f t="shared" si="9"/>
        <v>0</v>
      </c>
      <c r="X34" s="333"/>
      <c r="Y34" s="337">
        <f t="shared" si="10"/>
        <v>0</v>
      </c>
      <c r="Z34" s="338"/>
      <c r="AA34" s="339"/>
      <c r="AB34" s="340"/>
      <c r="AC34" s="339"/>
      <c r="AD34" s="341">
        <f t="shared" si="4"/>
        <v>0</v>
      </c>
    </row>
    <row r="35" spans="1:30" ht="20.149999999999999" customHeight="1" x14ac:dyDescent="0.35">
      <c r="A35" s="327">
        <f t="shared" si="11"/>
        <v>21</v>
      </c>
      <c r="B35" s="328" t="str">
        <f>IF(RESUMEN!B29="","",RESUMEN!B29)</f>
        <v/>
      </c>
      <c r="C35" s="329" t="str">
        <f>IF(RESUMEN!C29="","",RESUMEN!C29)</f>
        <v/>
      </c>
      <c r="D35" s="328" t="str">
        <f>IF(RESUMEN!D29="","",RESUMEN!D29)</f>
        <v/>
      </c>
      <c r="E35" s="330"/>
      <c r="F35" s="331">
        <f t="shared" si="5"/>
        <v>0</v>
      </c>
      <c r="G35" s="330"/>
      <c r="H35" s="330"/>
      <c r="I35" s="332">
        <f>IF(H35=$R$2,'SS-SMI'!$H$22,IF(H35=$S$2,'SS-SMI'!$I$22,IF(H35=$T$2,'SS-SMI'!$J$22,0)))</f>
        <v>0</v>
      </c>
      <c r="J35" s="332">
        <f t="shared" si="6"/>
        <v>0</v>
      </c>
      <c r="K35" s="332">
        <f t="shared" si="0"/>
        <v>0</v>
      </c>
      <c r="L35" s="333"/>
      <c r="M35" s="333"/>
      <c r="N35" s="333"/>
      <c r="O35" s="332">
        <f t="shared" si="1"/>
        <v>0</v>
      </c>
      <c r="P35" s="332">
        <f t="shared" si="2"/>
        <v>0</v>
      </c>
      <c r="Q35" s="332">
        <f t="shared" si="7"/>
        <v>0</v>
      </c>
      <c r="R35" s="334">
        <f t="shared" si="8"/>
        <v>0</v>
      </c>
      <c r="S35" s="335">
        <v>0</v>
      </c>
      <c r="T35" s="335">
        <v>0</v>
      </c>
      <c r="U35" s="335"/>
      <c r="V35" s="336">
        <f t="shared" si="3"/>
        <v>0</v>
      </c>
      <c r="W35" s="336">
        <f t="shared" si="9"/>
        <v>0</v>
      </c>
      <c r="X35" s="333"/>
      <c r="Y35" s="337">
        <f t="shared" si="10"/>
        <v>0</v>
      </c>
      <c r="Z35" s="338"/>
      <c r="AA35" s="339"/>
      <c r="AB35" s="340"/>
      <c r="AC35" s="339"/>
      <c r="AD35" s="341">
        <f t="shared" si="4"/>
        <v>0</v>
      </c>
    </row>
    <row r="36" spans="1:30" ht="20.149999999999999" customHeight="1" x14ac:dyDescent="0.35">
      <c r="A36" s="327">
        <f t="shared" si="11"/>
        <v>22</v>
      </c>
      <c r="B36" s="328" t="str">
        <f>IF(RESUMEN!B30="","",RESUMEN!B30)</f>
        <v/>
      </c>
      <c r="C36" s="329" t="str">
        <f>IF(RESUMEN!C30="","",RESUMEN!C30)</f>
        <v/>
      </c>
      <c r="D36" s="328" t="str">
        <f>IF(RESUMEN!D30="","",RESUMEN!D30)</f>
        <v/>
      </c>
      <c r="E36" s="330"/>
      <c r="F36" s="331">
        <f t="shared" si="5"/>
        <v>0</v>
      </c>
      <c r="G36" s="330"/>
      <c r="H36" s="330"/>
      <c r="I36" s="332">
        <f>IF(H36=$R$2,'SS-SMI'!$H$22,IF(H36=$S$2,'SS-SMI'!$I$22,IF(H36=$T$2,'SS-SMI'!$J$22,0)))</f>
        <v>0</v>
      </c>
      <c r="J36" s="332">
        <f t="shared" si="6"/>
        <v>0</v>
      </c>
      <c r="K36" s="332">
        <f t="shared" si="0"/>
        <v>0</v>
      </c>
      <c r="L36" s="333"/>
      <c r="M36" s="333"/>
      <c r="N36" s="333"/>
      <c r="O36" s="332">
        <f t="shared" si="1"/>
        <v>0</v>
      </c>
      <c r="P36" s="332">
        <f t="shared" si="2"/>
        <v>0</v>
      </c>
      <c r="Q36" s="332">
        <f t="shared" si="7"/>
        <v>0</v>
      </c>
      <c r="R36" s="334">
        <f t="shared" si="8"/>
        <v>0</v>
      </c>
      <c r="S36" s="335">
        <v>0</v>
      </c>
      <c r="T36" s="335">
        <v>0</v>
      </c>
      <c r="U36" s="335"/>
      <c r="V36" s="336">
        <f t="shared" si="3"/>
        <v>0</v>
      </c>
      <c r="W36" s="336">
        <f t="shared" si="9"/>
        <v>0</v>
      </c>
      <c r="X36" s="333"/>
      <c r="Y36" s="337">
        <f t="shared" si="10"/>
        <v>0</v>
      </c>
      <c r="Z36" s="338"/>
      <c r="AA36" s="339"/>
      <c r="AB36" s="340"/>
      <c r="AC36" s="339"/>
      <c r="AD36" s="341">
        <f t="shared" si="4"/>
        <v>0</v>
      </c>
    </row>
    <row r="37" spans="1:30" ht="20.149999999999999" customHeight="1" x14ac:dyDescent="0.35">
      <c r="A37" s="327">
        <f t="shared" si="11"/>
        <v>23</v>
      </c>
      <c r="B37" s="328" t="str">
        <f>IF(RESUMEN!B31="","",RESUMEN!B31)</f>
        <v/>
      </c>
      <c r="C37" s="329" t="str">
        <f>IF(RESUMEN!C31="","",RESUMEN!C31)</f>
        <v/>
      </c>
      <c r="D37" s="328" t="str">
        <f>IF(RESUMEN!D31="","",RESUMEN!D31)</f>
        <v/>
      </c>
      <c r="E37" s="330"/>
      <c r="F37" s="331">
        <f t="shared" si="5"/>
        <v>0</v>
      </c>
      <c r="G37" s="330"/>
      <c r="H37" s="330"/>
      <c r="I37" s="332">
        <f>IF(H37=$R$2,'SS-SMI'!$H$22,IF(H37=$S$2,'SS-SMI'!$I$22,IF(H37=$T$2,'SS-SMI'!$J$22,0)))</f>
        <v>0</v>
      </c>
      <c r="J37" s="332">
        <f t="shared" si="6"/>
        <v>0</v>
      </c>
      <c r="K37" s="332">
        <f t="shared" si="0"/>
        <v>0</v>
      </c>
      <c r="L37" s="333"/>
      <c r="M37" s="333"/>
      <c r="N37" s="333"/>
      <c r="O37" s="332">
        <f t="shared" si="1"/>
        <v>0</v>
      </c>
      <c r="P37" s="332">
        <f t="shared" si="2"/>
        <v>0</v>
      </c>
      <c r="Q37" s="332">
        <f t="shared" si="7"/>
        <v>0</v>
      </c>
      <c r="R37" s="334">
        <f t="shared" si="8"/>
        <v>0</v>
      </c>
      <c r="S37" s="335">
        <v>0</v>
      </c>
      <c r="T37" s="335">
        <v>0</v>
      </c>
      <c r="U37" s="335"/>
      <c r="V37" s="336">
        <f t="shared" si="3"/>
        <v>0</v>
      </c>
      <c r="W37" s="336">
        <f t="shared" si="9"/>
        <v>0</v>
      </c>
      <c r="X37" s="333"/>
      <c r="Y37" s="337">
        <f t="shared" si="10"/>
        <v>0</v>
      </c>
      <c r="Z37" s="338"/>
      <c r="AA37" s="339"/>
      <c r="AB37" s="340"/>
      <c r="AC37" s="339"/>
      <c r="AD37" s="341">
        <f t="shared" si="4"/>
        <v>0</v>
      </c>
    </row>
    <row r="38" spans="1:30" ht="20.149999999999999" customHeight="1" x14ac:dyDescent="0.35">
      <c r="A38" s="327">
        <f t="shared" si="11"/>
        <v>24</v>
      </c>
      <c r="B38" s="328" t="str">
        <f>IF(RESUMEN!B32="","",RESUMEN!B32)</f>
        <v/>
      </c>
      <c r="C38" s="329" t="str">
        <f>IF(RESUMEN!C32="","",RESUMEN!C32)</f>
        <v/>
      </c>
      <c r="D38" s="328" t="str">
        <f>IF(RESUMEN!D32="","",RESUMEN!D32)</f>
        <v/>
      </c>
      <c r="E38" s="330"/>
      <c r="F38" s="331">
        <f t="shared" si="5"/>
        <v>0</v>
      </c>
      <c r="G38" s="330"/>
      <c r="H38" s="330"/>
      <c r="I38" s="332">
        <f>IF(H38=$R$2,'SS-SMI'!$H$22,IF(H38=$S$2,'SS-SMI'!$I$22,IF(H38=$T$2,'SS-SMI'!$J$22,0)))</f>
        <v>0</v>
      </c>
      <c r="J38" s="332">
        <f t="shared" si="6"/>
        <v>0</v>
      </c>
      <c r="K38" s="332">
        <f t="shared" si="0"/>
        <v>0</v>
      </c>
      <c r="L38" s="333"/>
      <c r="M38" s="333"/>
      <c r="N38" s="333"/>
      <c r="O38" s="332">
        <f t="shared" si="1"/>
        <v>0</v>
      </c>
      <c r="P38" s="332">
        <f t="shared" si="2"/>
        <v>0</v>
      </c>
      <c r="Q38" s="332">
        <f t="shared" si="7"/>
        <v>0</v>
      </c>
      <c r="R38" s="334">
        <f t="shared" si="8"/>
        <v>0</v>
      </c>
      <c r="S38" s="335">
        <v>0</v>
      </c>
      <c r="T38" s="335">
        <v>0</v>
      </c>
      <c r="U38" s="335"/>
      <c r="V38" s="336">
        <f t="shared" si="3"/>
        <v>0</v>
      </c>
      <c r="W38" s="336">
        <f t="shared" si="9"/>
        <v>0</v>
      </c>
      <c r="X38" s="333"/>
      <c r="Y38" s="337">
        <f t="shared" si="10"/>
        <v>0</v>
      </c>
      <c r="Z38" s="338"/>
      <c r="AA38" s="339"/>
      <c r="AB38" s="340"/>
      <c r="AC38" s="339"/>
      <c r="AD38" s="341">
        <f t="shared" si="4"/>
        <v>0</v>
      </c>
    </row>
    <row r="39" spans="1:30" ht="20.149999999999999" customHeight="1" x14ac:dyDescent="0.35">
      <c r="A39" s="327">
        <f t="shared" si="11"/>
        <v>25</v>
      </c>
      <c r="B39" s="328" t="str">
        <f>IF(RESUMEN!B33="","",RESUMEN!B33)</f>
        <v/>
      </c>
      <c r="C39" s="329" t="str">
        <f>IF(RESUMEN!C33="","",RESUMEN!C33)</f>
        <v/>
      </c>
      <c r="D39" s="328" t="str">
        <f>IF(RESUMEN!D33="","",RESUMEN!D33)</f>
        <v/>
      </c>
      <c r="E39" s="330"/>
      <c r="F39" s="331">
        <f t="shared" si="5"/>
        <v>0</v>
      </c>
      <c r="G39" s="330"/>
      <c r="H39" s="330"/>
      <c r="I39" s="332">
        <f>IF(H39=$R$2,'SS-SMI'!$H$22,IF(H39=$S$2,'SS-SMI'!$I$22,IF(H39=$T$2,'SS-SMI'!$J$22,0)))</f>
        <v>0</v>
      </c>
      <c r="J39" s="332">
        <f t="shared" si="6"/>
        <v>0</v>
      </c>
      <c r="K39" s="332">
        <f t="shared" si="0"/>
        <v>0</v>
      </c>
      <c r="L39" s="333"/>
      <c r="M39" s="333"/>
      <c r="N39" s="333"/>
      <c r="O39" s="332">
        <f t="shared" si="1"/>
        <v>0</v>
      </c>
      <c r="P39" s="332">
        <f t="shared" si="2"/>
        <v>0</v>
      </c>
      <c r="Q39" s="332">
        <f t="shared" si="7"/>
        <v>0</v>
      </c>
      <c r="R39" s="334">
        <f t="shared" si="8"/>
        <v>0</v>
      </c>
      <c r="S39" s="335">
        <v>0</v>
      </c>
      <c r="T39" s="335">
        <v>0</v>
      </c>
      <c r="U39" s="335"/>
      <c r="V39" s="336">
        <f t="shared" si="3"/>
        <v>0</v>
      </c>
      <c r="W39" s="336">
        <f t="shared" si="9"/>
        <v>0</v>
      </c>
      <c r="X39" s="333"/>
      <c r="Y39" s="337">
        <f t="shared" si="10"/>
        <v>0</v>
      </c>
      <c r="Z39" s="338"/>
      <c r="AA39" s="339"/>
      <c r="AB39" s="340"/>
      <c r="AC39" s="339"/>
      <c r="AD39" s="341">
        <f t="shared" si="4"/>
        <v>0</v>
      </c>
    </row>
    <row r="40" spans="1:30" ht="20.149999999999999" customHeight="1" x14ac:dyDescent="0.35">
      <c r="A40" s="327">
        <f t="shared" si="11"/>
        <v>26</v>
      </c>
      <c r="B40" s="328" t="str">
        <f>IF(RESUMEN!B34="","",RESUMEN!B34)</f>
        <v/>
      </c>
      <c r="C40" s="329" t="str">
        <f>IF(RESUMEN!C34="","",RESUMEN!C34)</f>
        <v/>
      </c>
      <c r="D40" s="328" t="str">
        <f>IF(RESUMEN!D34="","",RESUMEN!D34)</f>
        <v/>
      </c>
      <c r="E40" s="330"/>
      <c r="F40" s="331">
        <f t="shared" si="5"/>
        <v>0</v>
      </c>
      <c r="G40" s="330"/>
      <c r="H40" s="330"/>
      <c r="I40" s="332">
        <f>IF(H40=$R$2,'SS-SMI'!$H$22,IF(H40=$S$2,'SS-SMI'!$I$22,IF(H40=$T$2,'SS-SMI'!$J$22,0)))</f>
        <v>0</v>
      </c>
      <c r="J40" s="332">
        <f t="shared" si="6"/>
        <v>0</v>
      </c>
      <c r="K40" s="332">
        <f t="shared" si="0"/>
        <v>0</v>
      </c>
      <c r="L40" s="333"/>
      <c r="M40" s="333"/>
      <c r="N40" s="333"/>
      <c r="O40" s="332">
        <f t="shared" si="1"/>
        <v>0</v>
      </c>
      <c r="P40" s="332">
        <f t="shared" si="2"/>
        <v>0</v>
      </c>
      <c r="Q40" s="332">
        <f t="shared" si="7"/>
        <v>0</v>
      </c>
      <c r="R40" s="334">
        <f t="shared" si="8"/>
        <v>0</v>
      </c>
      <c r="S40" s="335">
        <v>0</v>
      </c>
      <c r="T40" s="335">
        <v>0</v>
      </c>
      <c r="U40" s="335"/>
      <c r="V40" s="336">
        <f t="shared" si="3"/>
        <v>0</v>
      </c>
      <c r="W40" s="336">
        <f t="shared" si="9"/>
        <v>0</v>
      </c>
      <c r="X40" s="333"/>
      <c r="Y40" s="337">
        <f t="shared" si="10"/>
        <v>0</v>
      </c>
      <c r="Z40" s="338"/>
      <c r="AA40" s="339"/>
      <c r="AB40" s="340"/>
      <c r="AC40" s="339"/>
      <c r="AD40" s="341">
        <f t="shared" si="4"/>
        <v>0</v>
      </c>
    </row>
    <row r="41" spans="1:30" ht="20.149999999999999" customHeight="1" x14ac:dyDescent="0.35">
      <c r="A41" s="327">
        <f t="shared" si="11"/>
        <v>27</v>
      </c>
      <c r="B41" s="328" t="str">
        <f>IF(RESUMEN!B35="","",RESUMEN!B35)</f>
        <v/>
      </c>
      <c r="C41" s="329" t="str">
        <f>IF(RESUMEN!C35="","",RESUMEN!C35)</f>
        <v/>
      </c>
      <c r="D41" s="328" t="str">
        <f>IF(RESUMEN!D35="","",RESUMEN!D35)</f>
        <v/>
      </c>
      <c r="E41" s="330"/>
      <c r="F41" s="331">
        <f t="shared" si="5"/>
        <v>0</v>
      </c>
      <c r="G41" s="330"/>
      <c r="H41" s="330"/>
      <c r="I41" s="332">
        <f>IF(H41=$R$2,'SS-SMI'!$H$22,IF(H41=$S$2,'SS-SMI'!$I$22,IF(H41=$T$2,'SS-SMI'!$J$22,0)))</f>
        <v>0</v>
      </c>
      <c r="J41" s="332">
        <f t="shared" si="6"/>
        <v>0</v>
      </c>
      <c r="K41" s="332">
        <f t="shared" si="0"/>
        <v>0</v>
      </c>
      <c r="L41" s="333"/>
      <c r="M41" s="333"/>
      <c r="N41" s="333"/>
      <c r="O41" s="332">
        <f t="shared" si="1"/>
        <v>0</v>
      </c>
      <c r="P41" s="332">
        <f t="shared" si="2"/>
        <v>0</v>
      </c>
      <c r="Q41" s="332">
        <f t="shared" si="7"/>
        <v>0</v>
      </c>
      <c r="R41" s="334">
        <f t="shared" si="8"/>
        <v>0</v>
      </c>
      <c r="S41" s="335">
        <v>0</v>
      </c>
      <c r="T41" s="335">
        <v>0</v>
      </c>
      <c r="U41" s="335"/>
      <c r="V41" s="336">
        <f t="shared" si="3"/>
        <v>0</v>
      </c>
      <c r="W41" s="336">
        <f t="shared" si="9"/>
        <v>0</v>
      </c>
      <c r="X41" s="333"/>
      <c r="Y41" s="337">
        <f t="shared" si="10"/>
        <v>0</v>
      </c>
      <c r="Z41" s="338"/>
      <c r="AA41" s="339"/>
      <c r="AB41" s="340"/>
      <c r="AC41" s="339"/>
      <c r="AD41" s="341">
        <f t="shared" si="4"/>
        <v>0</v>
      </c>
    </row>
    <row r="42" spans="1:30" ht="20.149999999999999" customHeight="1" x14ac:dyDescent="0.35">
      <c r="A42" s="327">
        <f t="shared" si="11"/>
        <v>28</v>
      </c>
      <c r="B42" s="328" t="str">
        <f>IF(RESUMEN!B36="","",RESUMEN!B36)</f>
        <v/>
      </c>
      <c r="C42" s="329" t="str">
        <f>IF(RESUMEN!C36="","",RESUMEN!C36)</f>
        <v/>
      </c>
      <c r="D42" s="328" t="str">
        <f>IF(RESUMEN!D36="","",RESUMEN!D36)</f>
        <v/>
      </c>
      <c r="E42" s="330"/>
      <c r="F42" s="331">
        <f t="shared" si="5"/>
        <v>0</v>
      </c>
      <c r="G42" s="330"/>
      <c r="H42" s="330"/>
      <c r="I42" s="332">
        <f>IF(H42=$R$2,'SS-SMI'!$H$22,IF(H42=$S$2,'SS-SMI'!$I$22,IF(H42=$T$2,'SS-SMI'!$J$22,0)))</f>
        <v>0</v>
      </c>
      <c r="J42" s="332">
        <f t="shared" si="6"/>
        <v>0</v>
      </c>
      <c r="K42" s="332">
        <f t="shared" si="0"/>
        <v>0</v>
      </c>
      <c r="L42" s="333"/>
      <c r="M42" s="333"/>
      <c r="N42" s="333"/>
      <c r="O42" s="332">
        <f t="shared" si="1"/>
        <v>0</v>
      </c>
      <c r="P42" s="332">
        <f t="shared" si="2"/>
        <v>0</v>
      </c>
      <c r="Q42" s="332">
        <f t="shared" si="7"/>
        <v>0</v>
      </c>
      <c r="R42" s="334">
        <f t="shared" si="8"/>
        <v>0</v>
      </c>
      <c r="S42" s="335">
        <v>0</v>
      </c>
      <c r="T42" s="335">
        <v>0</v>
      </c>
      <c r="U42" s="335"/>
      <c r="V42" s="336">
        <f t="shared" si="3"/>
        <v>0</v>
      </c>
      <c r="W42" s="336">
        <f t="shared" si="9"/>
        <v>0</v>
      </c>
      <c r="X42" s="333"/>
      <c r="Y42" s="337">
        <f t="shared" si="10"/>
        <v>0</v>
      </c>
      <c r="Z42" s="338"/>
      <c r="AA42" s="339"/>
      <c r="AB42" s="340"/>
      <c r="AC42" s="339"/>
      <c r="AD42" s="341">
        <f t="shared" si="4"/>
        <v>0</v>
      </c>
    </row>
    <row r="43" spans="1:30" ht="20.149999999999999" customHeight="1" x14ac:dyDescent="0.35">
      <c r="A43" s="327">
        <f t="shared" si="11"/>
        <v>29</v>
      </c>
      <c r="B43" s="328" t="str">
        <f>IF(RESUMEN!B37="","",RESUMEN!B37)</f>
        <v/>
      </c>
      <c r="C43" s="329" t="str">
        <f>IF(RESUMEN!C37="","",RESUMEN!C37)</f>
        <v/>
      </c>
      <c r="D43" s="328" t="str">
        <f>IF(RESUMEN!D37="","",RESUMEN!D37)</f>
        <v/>
      </c>
      <c r="E43" s="330"/>
      <c r="F43" s="331">
        <f t="shared" si="5"/>
        <v>0</v>
      </c>
      <c r="G43" s="330"/>
      <c r="H43" s="330"/>
      <c r="I43" s="332">
        <f>IF(H43=$R$2,'SS-SMI'!$H$22,IF(H43=$S$2,'SS-SMI'!$I$22,IF(H43=$T$2,'SS-SMI'!$J$22,0)))</f>
        <v>0</v>
      </c>
      <c r="J43" s="332">
        <f t="shared" si="6"/>
        <v>0</v>
      </c>
      <c r="K43" s="332">
        <f t="shared" si="0"/>
        <v>0</v>
      </c>
      <c r="L43" s="333"/>
      <c r="M43" s="333"/>
      <c r="N43" s="333"/>
      <c r="O43" s="332">
        <f t="shared" si="1"/>
        <v>0</v>
      </c>
      <c r="P43" s="332">
        <f t="shared" si="2"/>
        <v>0</v>
      </c>
      <c r="Q43" s="332">
        <f t="shared" si="7"/>
        <v>0</v>
      </c>
      <c r="R43" s="334">
        <f t="shared" si="8"/>
        <v>0</v>
      </c>
      <c r="S43" s="335">
        <v>0</v>
      </c>
      <c r="T43" s="335">
        <v>0</v>
      </c>
      <c r="U43" s="335"/>
      <c r="V43" s="336">
        <f t="shared" si="3"/>
        <v>0</v>
      </c>
      <c r="W43" s="336">
        <f t="shared" si="9"/>
        <v>0</v>
      </c>
      <c r="X43" s="333"/>
      <c r="Y43" s="337">
        <f t="shared" si="10"/>
        <v>0</v>
      </c>
      <c r="Z43" s="338"/>
      <c r="AA43" s="339"/>
      <c r="AB43" s="340"/>
      <c r="AC43" s="339"/>
      <c r="AD43" s="341">
        <f t="shared" si="4"/>
        <v>0</v>
      </c>
    </row>
    <row r="44" spans="1:30" ht="20.149999999999999" customHeight="1" x14ac:dyDescent="0.35">
      <c r="A44" s="327">
        <f t="shared" si="11"/>
        <v>30</v>
      </c>
      <c r="B44" s="328" t="str">
        <f>IF(RESUMEN!B38="","",RESUMEN!B38)</f>
        <v/>
      </c>
      <c r="C44" s="329" t="str">
        <f>IF(RESUMEN!C38="","",RESUMEN!C38)</f>
        <v/>
      </c>
      <c r="D44" s="328" t="str">
        <f>IF(RESUMEN!D38="","",RESUMEN!D38)</f>
        <v/>
      </c>
      <c r="E44" s="330"/>
      <c r="F44" s="331">
        <f t="shared" si="5"/>
        <v>0</v>
      </c>
      <c r="G44" s="330"/>
      <c r="H44" s="330"/>
      <c r="I44" s="332">
        <f>IF(H44=$R$2,'SS-SMI'!$H$22,IF(H44=$S$2,'SS-SMI'!$I$22,IF(H44=$T$2,'SS-SMI'!$J$22,0)))</f>
        <v>0</v>
      </c>
      <c r="J44" s="332">
        <f t="shared" si="6"/>
        <v>0</v>
      </c>
      <c r="K44" s="332">
        <f t="shared" si="0"/>
        <v>0</v>
      </c>
      <c r="L44" s="333"/>
      <c r="M44" s="333"/>
      <c r="N44" s="333"/>
      <c r="O44" s="332">
        <f t="shared" si="1"/>
        <v>0</v>
      </c>
      <c r="P44" s="332">
        <f t="shared" si="2"/>
        <v>0</v>
      </c>
      <c r="Q44" s="332">
        <f t="shared" si="7"/>
        <v>0</v>
      </c>
      <c r="R44" s="334">
        <f t="shared" si="8"/>
        <v>0</v>
      </c>
      <c r="S44" s="335">
        <v>0</v>
      </c>
      <c r="T44" s="335">
        <v>0</v>
      </c>
      <c r="U44" s="335"/>
      <c r="V44" s="336">
        <f t="shared" si="3"/>
        <v>0</v>
      </c>
      <c r="W44" s="336">
        <f t="shared" si="9"/>
        <v>0</v>
      </c>
      <c r="X44" s="333"/>
      <c r="Y44" s="337">
        <f t="shared" si="10"/>
        <v>0</v>
      </c>
      <c r="Z44" s="338"/>
      <c r="AA44" s="339"/>
      <c r="AB44" s="340"/>
      <c r="AC44" s="339"/>
      <c r="AD44" s="341">
        <f t="shared" si="4"/>
        <v>0</v>
      </c>
    </row>
    <row r="45" spans="1:30" ht="20.149999999999999" customHeight="1" x14ac:dyDescent="0.35">
      <c r="A45" s="327">
        <f t="shared" si="11"/>
        <v>31</v>
      </c>
      <c r="B45" s="328" t="str">
        <f>IF(RESUMEN!B39="","",RESUMEN!B39)</f>
        <v/>
      </c>
      <c r="C45" s="329" t="str">
        <f>IF(RESUMEN!C39="","",RESUMEN!C39)</f>
        <v/>
      </c>
      <c r="D45" s="328" t="str">
        <f>IF(RESUMEN!D39="","",RESUMEN!D39)</f>
        <v/>
      </c>
      <c r="E45" s="330"/>
      <c r="F45" s="331">
        <f t="shared" si="5"/>
        <v>0</v>
      </c>
      <c r="G45" s="330"/>
      <c r="H45" s="330"/>
      <c r="I45" s="332">
        <f>IF(H45=$R$2,'SS-SMI'!$H$22,IF(H45=$S$2,'SS-SMI'!$I$22,IF(H45=$T$2,'SS-SMI'!$J$22,0)))</f>
        <v>0</v>
      </c>
      <c r="J45" s="332">
        <f t="shared" si="6"/>
        <v>0</v>
      </c>
      <c r="K45" s="332">
        <f t="shared" si="0"/>
        <v>0</v>
      </c>
      <c r="L45" s="333"/>
      <c r="M45" s="333"/>
      <c r="N45" s="333"/>
      <c r="O45" s="332">
        <f t="shared" si="1"/>
        <v>0</v>
      </c>
      <c r="P45" s="332">
        <f t="shared" si="2"/>
        <v>0</v>
      </c>
      <c r="Q45" s="332">
        <f t="shared" si="7"/>
        <v>0</v>
      </c>
      <c r="R45" s="334">
        <f t="shared" si="8"/>
        <v>0</v>
      </c>
      <c r="S45" s="335">
        <v>0</v>
      </c>
      <c r="T45" s="335">
        <v>0</v>
      </c>
      <c r="U45" s="335"/>
      <c r="V45" s="336">
        <f t="shared" si="3"/>
        <v>0</v>
      </c>
      <c r="W45" s="336">
        <f t="shared" si="9"/>
        <v>0</v>
      </c>
      <c r="X45" s="333"/>
      <c r="Y45" s="337">
        <f t="shared" si="10"/>
        <v>0</v>
      </c>
      <c r="Z45" s="338"/>
      <c r="AA45" s="339"/>
      <c r="AB45" s="340"/>
      <c r="AC45" s="339"/>
      <c r="AD45" s="341">
        <f t="shared" si="4"/>
        <v>0</v>
      </c>
    </row>
    <row r="46" spans="1:30" ht="20.149999999999999" customHeight="1" x14ac:dyDescent="0.35">
      <c r="A46" s="327">
        <f t="shared" si="11"/>
        <v>32</v>
      </c>
      <c r="B46" s="328" t="str">
        <f>IF(RESUMEN!B40="","",RESUMEN!B40)</f>
        <v/>
      </c>
      <c r="C46" s="329" t="str">
        <f>IF(RESUMEN!C40="","",RESUMEN!C40)</f>
        <v/>
      </c>
      <c r="D46" s="328" t="str">
        <f>IF(RESUMEN!D40="","",RESUMEN!D40)</f>
        <v/>
      </c>
      <c r="E46" s="330"/>
      <c r="F46" s="331">
        <f t="shared" si="5"/>
        <v>0</v>
      </c>
      <c r="G46" s="330"/>
      <c r="H46" s="330"/>
      <c r="I46" s="332">
        <f>IF(H46=$R$2,'SS-SMI'!$H$22,IF(H46=$S$2,'SS-SMI'!$I$22,IF(H46=$T$2,'SS-SMI'!$J$22,0)))</f>
        <v>0</v>
      </c>
      <c r="J46" s="332">
        <f t="shared" si="6"/>
        <v>0</v>
      </c>
      <c r="K46" s="332">
        <f t="shared" si="0"/>
        <v>0</v>
      </c>
      <c r="L46" s="333"/>
      <c r="M46" s="333"/>
      <c r="N46" s="333"/>
      <c r="O46" s="332">
        <f t="shared" si="1"/>
        <v>0</v>
      </c>
      <c r="P46" s="332">
        <f t="shared" si="2"/>
        <v>0</v>
      </c>
      <c r="Q46" s="332">
        <f t="shared" si="7"/>
        <v>0</v>
      </c>
      <c r="R46" s="334">
        <f t="shared" si="8"/>
        <v>0</v>
      </c>
      <c r="S46" s="335">
        <v>0</v>
      </c>
      <c r="T46" s="335">
        <v>0</v>
      </c>
      <c r="U46" s="335"/>
      <c r="V46" s="336">
        <f t="shared" si="3"/>
        <v>0</v>
      </c>
      <c r="W46" s="336">
        <f t="shared" si="9"/>
        <v>0</v>
      </c>
      <c r="X46" s="333"/>
      <c r="Y46" s="337">
        <f t="shared" si="10"/>
        <v>0</v>
      </c>
      <c r="Z46" s="338"/>
      <c r="AA46" s="339"/>
      <c r="AB46" s="340"/>
      <c r="AC46" s="339"/>
      <c r="AD46" s="341">
        <f t="shared" si="4"/>
        <v>0</v>
      </c>
    </row>
    <row r="47" spans="1:30" ht="20.149999999999999" customHeight="1" x14ac:dyDescent="0.35">
      <c r="A47" s="327">
        <f t="shared" si="11"/>
        <v>33</v>
      </c>
      <c r="B47" s="328" t="str">
        <f>IF(RESUMEN!B41="","",RESUMEN!B41)</f>
        <v/>
      </c>
      <c r="C47" s="329" t="str">
        <f>IF(RESUMEN!C41="","",RESUMEN!C41)</f>
        <v/>
      </c>
      <c r="D47" s="328" t="str">
        <f>IF(RESUMEN!D41="","",RESUMEN!D41)</f>
        <v/>
      </c>
      <c r="E47" s="330"/>
      <c r="F47" s="331">
        <f t="shared" si="5"/>
        <v>0</v>
      </c>
      <c r="G47" s="330"/>
      <c r="H47" s="330"/>
      <c r="I47" s="332">
        <f>IF(H47=$R$2,'SS-SMI'!$H$22,IF(H47=$S$2,'SS-SMI'!$I$22,IF(H47=$T$2,'SS-SMI'!$J$22,0)))</f>
        <v>0</v>
      </c>
      <c r="J47" s="332">
        <f t="shared" si="6"/>
        <v>0</v>
      </c>
      <c r="K47" s="332">
        <f t="shared" si="0"/>
        <v>0</v>
      </c>
      <c r="L47" s="333"/>
      <c r="M47" s="333"/>
      <c r="N47" s="333"/>
      <c r="O47" s="332">
        <f t="shared" ref="O47:O83" si="12">SUM(L47)</f>
        <v>0</v>
      </c>
      <c r="P47" s="332">
        <f t="shared" ref="P47:P83" si="13">SUM(O47-N47)</f>
        <v>0</v>
      </c>
      <c r="Q47" s="332">
        <f t="shared" si="7"/>
        <v>0</v>
      </c>
      <c r="R47" s="334">
        <f t="shared" si="8"/>
        <v>0</v>
      </c>
      <c r="S47" s="335">
        <v>0</v>
      </c>
      <c r="T47" s="335">
        <v>0</v>
      </c>
      <c r="U47" s="335"/>
      <c r="V47" s="336">
        <f t="shared" si="3"/>
        <v>0</v>
      </c>
      <c r="W47" s="336">
        <f t="shared" si="9"/>
        <v>0</v>
      </c>
      <c r="X47" s="333"/>
      <c r="Y47" s="337">
        <f t="shared" si="10"/>
        <v>0</v>
      </c>
      <c r="Z47" s="338"/>
      <c r="AA47" s="339"/>
      <c r="AB47" s="340"/>
      <c r="AC47" s="339"/>
      <c r="AD47" s="341">
        <f t="shared" ref="AD47:AD83" si="14">IF((Y47&gt;V47),0,(V47-Y47))</f>
        <v>0</v>
      </c>
    </row>
    <row r="48" spans="1:30" ht="20.149999999999999" customHeight="1" x14ac:dyDescent="0.35">
      <c r="A48" s="327">
        <f t="shared" si="11"/>
        <v>34</v>
      </c>
      <c r="B48" s="328" t="str">
        <f>IF(RESUMEN!B42="","",RESUMEN!B42)</f>
        <v/>
      </c>
      <c r="C48" s="329" t="str">
        <f>IF(RESUMEN!C42="","",RESUMEN!C42)</f>
        <v/>
      </c>
      <c r="D48" s="328" t="str">
        <f>IF(RESUMEN!D42="","",RESUMEN!D42)</f>
        <v/>
      </c>
      <c r="E48" s="330"/>
      <c r="F48" s="331">
        <f t="shared" si="5"/>
        <v>0</v>
      </c>
      <c r="G48" s="330"/>
      <c r="H48" s="330"/>
      <c r="I48" s="332">
        <f>IF(H48=$R$2,'SS-SMI'!$H$22,IF(H48=$S$2,'SS-SMI'!$I$22,IF(H48=$T$2,'SS-SMI'!$J$22,0)))</f>
        <v>0</v>
      </c>
      <c r="J48" s="332">
        <f t="shared" si="6"/>
        <v>0</v>
      </c>
      <c r="K48" s="332">
        <f t="shared" si="0"/>
        <v>0</v>
      </c>
      <c r="L48" s="333"/>
      <c r="M48" s="333"/>
      <c r="N48" s="333"/>
      <c r="O48" s="332">
        <f t="shared" si="12"/>
        <v>0</v>
      </c>
      <c r="P48" s="332">
        <f t="shared" si="13"/>
        <v>0</v>
      </c>
      <c r="Q48" s="332">
        <f t="shared" si="7"/>
        <v>0</v>
      </c>
      <c r="R48" s="334">
        <f t="shared" si="8"/>
        <v>0</v>
      </c>
      <c r="S48" s="335">
        <v>0</v>
      </c>
      <c r="T48" s="335">
        <v>0</v>
      </c>
      <c r="U48" s="335"/>
      <c r="V48" s="336">
        <f t="shared" si="3"/>
        <v>0</v>
      </c>
      <c r="W48" s="336">
        <f t="shared" si="9"/>
        <v>0</v>
      </c>
      <c r="X48" s="333"/>
      <c r="Y48" s="337">
        <f t="shared" si="10"/>
        <v>0</v>
      </c>
      <c r="Z48" s="338"/>
      <c r="AA48" s="339"/>
      <c r="AB48" s="340"/>
      <c r="AC48" s="339"/>
      <c r="AD48" s="341">
        <f t="shared" si="14"/>
        <v>0</v>
      </c>
    </row>
    <row r="49" spans="1:30" ht="20.149999999999999" customHeight="1" x14ac:dyDescent="0.35">
      <c r="A49" s="327">
        <f t="shared" si="11"/>
        <v>35</v>
      </c>
      <c r="B49" s="328" t="str">
        <f>IF(RESUMEN!B43="","",RESUMEN!B43)</f>
        <v/>
      </c>
      <c r="C49" s="329" t="str">
        <f>IF(RESUMEN!C43="","",RESUMEN!C43)</f>
        <v/>
      </c>
      <c r="D49" s="328" t="str">
        <f>IF(RESUMEN!D43="","",RESUMEN!D43)</f>
        <v/>
      </c>
      <c r="E49" s="330"/>
      <c r="F49" s="331">
        <f t="shared" si="5"/>
        <v>0</v>
      </c>
      <c r="G49" s="330"/>
      <c r="H49" s="330"/>
      <c r="I49" s="332">
        <f>IF(H49=$R$2,'SS-SMI'!$H$22,IF(H49=$S$2,'SS-SMI'!$I$22,IF(H49=$T$2,'SS-SMI'!$J$22,0)))</f>
        <v>0</v>
      </c>
      <c r="J49" s="332">
        <f t="shared" si="6"/>
        <v>0</v>
      </c>
      <c r="K49" s="332">
        <f t="shared" si="0"/>
        <v>0</v>
      </c>
      <c r="L49" s="333"/>
      <c r="M49" s="333"/>
      <c r="N49" s="333"/>
      <c r="O49" s="332">
        <f t="shared" si="12"/>
        <v>0</v>
      </c>
      <c r="P49" s="332">
        <f t="shared" si="13"/>
        <v>0</v>
      </c>
      <c r="Q49" s="332">
        <f t="shared" si="7"/>
        <v>0</v>
      </c>
      <c r="R49" s="334">
        <f t="shared" si="8"/>
        <v>0</v>
      </c>
      <c r="S49" s="335">
        <v>0</v>
      </c>
      <c r="T49" s="335">
        <v>0</v>
      </c>
      <c r="U49" s="335"/>
      <c r="V49" s="336">
        <f t="shared" si="3"/>
        <v>0</v>
      </c>
      <c r="W49" s="336">
        <f t="shared" si="9"/>
        <v>0</v>
      </c>
      <c r="X49" s="333"/>
      <c r="Y49" s="337">
        <f t="shared" si="10"/>
        <v>0</v>
      </c>
      <c r="Z49" s="338"/>
      <c r="AA49" s="339"/>
      <c r="AB49" s="340"/>
      <c r="AC49" s="339"/>
      <c r="AD49" s="341">
        <f t="shared" si="14"/>
        <v>0</v>
      </c>
    </row>
    <row r="50" spans="1:30" ht="20.149999999999999" customHeight="1" x14ac:dyDescent="0.35">
      <c r="A50" s="327">
        <f t="shared" si="11"/>
        <v>36</v>
      </c>
      <c r="B50" s="328" t="str">
        <f>IF(RESUMEN!B44="","",RESUMEN!B44)</f>
        <v/>
      </c>
      <c r="C50" s="329" t="str">
        <f>IF(RESUMEN!C44="","",RESUMEN!C44)</f>
        <v/>
      </c>
      <c r="D50" s="328" t="str">
        <f>IF(RESUMEN!D44="","",RESUMEN!D44)</f>
        <v/>
      </c>
      <c r="E50" s="330"/>
      <c r="F50" s="331">
        <f t="shared" si="5"/>
        <v>0</v>
      </c>
      <c r="G50" s="330"/>
      <c r="H50" s="330"/>
      <c r="I50" s="332">
        <f>IF(H50=$R$2,'SS-SMI'!$H$22,IF(H50=$S$2,'SS-SMI'!$I$22,IF(H50=$T$2,'SS-SMI'!$J$22,0)))</f>
        <v>0</v>
      </c>
      <c r="J50" s="332">
        <f t="shared" si="6"/>
        <v>0</v>
      </c>
      <c r="K50" s="332">
        <f t="shared" si="0"/>
        <v>0</v>
      </c>
      <c r="L50" s="333"/>
      <c r="M50" s="333"/>
      <c r="N50" s="333"/>
      <c r="O50" s="332">
        <f t="shared" si="12"/>
        <v>0</v>
      </c>
      <c r="P50" s="332">
        <f t="shared" si="13"/>
        <v>0</v>
      </c>
      <c r="Q50" s="332">
        <f t="shared" si="7"/>
        <v>0</v>
      </c>
      <c r="R50" s="334">
        <f t="shared" si="8"/>
        <v>0</v>
      </c>
      <c r="S50" s="335">
        <v>0</v>
      </c>
      <c r="T50" s="335">
        <v>0</v>
      </c>
      <c r="U50" s="335"/>
      <c r="V50" s="336">
        <f t="shared" si="3"/>
        <v>0</v>
      </c>
      <c r="W50" s="336">
        <f t="shared" si="9"/>
        <v>0</v>
      </c>
      <c r="X50" s="333"/>
      <c r="Y50" s="337">
        <f t="shared" si="10"/>
        <v>0</v>
      </c>
      <c r="Z50" s="338"/>
      <c r="AA50" s="339"/>
      <c r="AB50" s="340"/>
      <c r="AC50" s="339"/>
      <c r="AD50" s="341">
        <f t="shared" si="14"/>
        <v>0</v>
      </c>
    </row>
    <row r="51" spans="1:30" ht="20.149999999999999" customHeight="1" x14ac:dyDescent="0.35">
      <c r="A51" s="327">
        <f t="shared" si="11"/>
        <v>37</v>
      </c>
      <c r="B51" s="328" t="str">
        <f>IF(RESUMEN!B45="","",RESUMEN!B45)</f>
        <v/>
      </c>
      <c r="C51" s="329" t="str">
        <f>IF(RESUMEN!C45="","",RESUMEN!C45)</f>
        <v/>
      </c>
      <c r="D51" s="328" t="str">
        <f>IF(RESUMEN!D45="","",RESUMEN!D45)</f>
        <v/>
      </c>
      <c r="E51" s="330"/>
      <c r="F51" s="331">
        <f t="shared" si="5"/>
        <v>0</v>
      </c>
      <c r="G51" s="330"/>
      <c r="H51" s="330"/>
      <c r="I51" s="332">
        <f>IF(H51=$R$2,'SS-SMI'!$H$22,IF(H51=$S$2,'SS-SMI'!$I$22,IF(H51=$T$2,'SS-SMI'!$J$22,0)))</f>
        <v>0</v>
      </c>
      <c r="J51" s="332">
        <f t="shared" si="6"/>
        <v>0</v>
      </c>
      <c r="K51" s="332">
        <f t="shared" si="0"/>
        <v>0</v>
      </c>
      <c r="L51" s="333"/>
      <c r="M51" s="333"/>
      <c r="N51" s="333"/>
      <c r="O51" s="332">
        <f t="shared" si="12"/>
        <v>0</v>
      </c>
      <c r="P51" s="332">
        <f t="shared" si="13"/>
        <v>0</v>
      </c>
      <c r="Q51" s="332">
        <f t="shared" si="7"/>
        <v>0</v>
      </c>
      <c r="R51" s="334">
        <f t="shared" si="8"/>
        <v>0</v>
      </c>
      <c r="S51" s="335">
        <v>0</v>
      </c>
      <c r="T51" s="335">
        <v>0</v>
      </c>
      <c r="U51" s="335"/>
      <c r="V51" s="336">
        <f t="shared" si="3"/>
        <v>0</v>
      </c>
      <c r="W51" s="336">
        <f t="shared" si="9"/>
        <v>0</v>
      </c>
      <c r="X51" s="333"/>
      <c r="Y51" s="337">
        <f t="shared" si="10"/>
        <v>0</v>
      </c>
      <c r="Z51" s="338"/>
      <c r="AA51" s="339"/>
      <c r="AB51" s="340"/>
      <c r="AC51" s="339"/>
      <c r="AD51" s="341">
        <f t="shared" si="14"/>
        <v>0</v>
      </c>
    </row>
    <row r="52" spans="1:30" ht="20.149999999999999" customHeight="1" x14ac:dyDescent="0.35">
      <c r="A52" s="327">
        <f t="shared" si="11"/>
        <v>38</v>
      </c>
      <c r="B52" s="328" t="str">
        <f>IF(RESUMEN!B46="","",RESUMEN!B46)</f>
        <v/>
      </c>
      <c r="C52" s="329" t="str">
        <f>IF(RESUMEN!C46="","",RESUMEN!C46)</f>
        <v/>
      </c>
      <c r="D52" s="328" t="str">
        <f>IF(RESUMEN!D46="","",RESUMEN!D46)</f>
        <v/>
      </c>
      <c r="E52" s="330"/>
      <c r="F52" s="331">
        <f t="shared" si="5"/>
        <v>0</v>
      </c>
      <c r="G52" s="330"/>
      <c r="H52" s="330"/>
      <c r="I52" s="332">
        <f>IF(H52=$R$2,'SS-SMI'!$H$22,IF(H52=$S$2,'SS-SMI'!$I$22,IF(H52=$T$2,'SS-SMI'!$J$22,0)))</f>
        <v>0</v>
      </c>
      <c r="J52" s="332">
        <f t="shared" si="6"/>
        <v>0</v>
      </c>
      <c r="K52" s="332">
        <f t="shared" si="0"/>
        <v>0</v>
      </c>
      <c r="L52" s="333"/>
      <c r="M52" s="333"/>
      <c r="N52" s="333"/>
      <c r="O52" s="332">
        <f t="shared" si="12"/>
        <v>0</v>
      </c>
      <c r="P52" s="332">
        <f t="shared" si="13"/>
        <v>0</v>
      </c>
      <c r="Q52" s="332">
        <f t="shared" si="7"/>
        <v>0</v>
      </c>
      <c r="R52" s="334">
        <f t="shared" si="8"/>
        <v>0</v>
      </c>
      <c r="S52" s="335">
        <v>0</v>
      </c>
      <c r="T52" s="335">
        <v>0</v>
      </c>
      <c r="U52" s="335"/>
      <c r="V52" s="336">
        <f t="shared" si="3"/>
        <v>0</v>
      </c>
      <c r="W52" s="336">
        <f t="shared" si="9"/>
        <v>0</v>
      </c>
      <c r="X52" s="333"/>
      <c r="Y52" s="337">
        <f t="shared" si="10"/>
        <v>0</v>
      </c>
      <c r="Z52" s="338"/>
      <c r="AA52" s="339"/>
      <c r="AB52" s="340"/>
      <c r="AC52" s="339"/>
      <c r="AD52" s="341">
        <f t="shared" si="14"/>
        <v>0</v>
      </c>
    </row>
    <row r="53" spans="1:30" ht="20.149999999999999" customHeight="1" x14ac:dyDescent="0.35">
      <c r="A53" s="327">
        <f t="shared" si="11"/>
        <v>39</v>
      </c>
      <c r="B53" s="328" t="str">
        <f>IF(RESUMEN!B47="","",RESUMEN!B47)</f>
        <v/>
      </c>
      <c r="C53" s="329" t="str">
        <f>IF(RESUMEN!C47="","",RESUMEN!C47)</f>
        <v/>
      </c>
      <c r="D53" s="328" t="str">
        <f>IF(RESUMEN!D47="","",RESUMEN!D47)</f>
        <v/>
      </c>
      <c r="E53" s="330"/>
      <c r="F53" s="331">
        <f t="shared" si="5"/>
        <v>0</v>
      </c>
      <c r="G53" s="330"/>
      <c r="H53" s="330"/>
      <c r="I53" s="332">
        <f>IF(H53=$R$2,'SS-SMI'!$H$22,IF(H53=$S$2,'SS-SMI'!$I$22,IF(H53=$T$2,'SS-SMI'!$J$22,0)))</f>
        <v>0</v>
      </c>
      <c r="J53" s="332">
        <f t="shared" si="6"/>
        <v>0</v>
      </c>
      <c r="K53" s="332">
        <f t="shared" si="0"/>
        <v>0</v>
      </c>
      <c r="L53" s="333"/>
      <c r="M53" s="333"/>
      <c r="N53" s="333"/>
      <c r="O53" s="332">
        <f t="shared" si="12"/>
        <v>0</v>
      </c>
      <c r="P53" s="332">
        <f t="shared" si="13"/>
        <v>0</v>
      </c>
      <c r="Q53" s="332">
        <f t="shared" si="7"/>
        <v>0</v>
      </c>
      <c r="R53" s="334">
        <f t="shared" si="8"/>
        <v>0</v>
      </c>
      <c r="S53" s="335">
        <v>0</v>
      </c>
      <c r="T53" s="335">
        <v>0</v>
      </c>
      <c r="U53" s="335"/>
      <c r="V53" s="336">
        <f t="shared" si="3"/>
        <v>0</v>
      </c>
      <c r="W53" s="336">
        <f t="shared" si="9"/>
        <v>0</v>
      </c>
      <c r="X53" s="333"/>
      <c r="Y53" s="337">
        <f t="shared" si="10"/>
        <v>0</v>
      </c>
      <c r="Z53" s="338"/>
      <c r="AA53" s="339"/>
      <c r="AB53" s="340"/>
      <c r="AC53" s="339"/>
      <c r="AD53" s="341">
        <f t="shared" si="14"/>
        <v>0</v>
      </c>
    </row>
    <row r="54" spans="1:30" ht="20.149999999999999" customHeight="1" x14ac:dyDescent="0.35">
      <c r="A54" s="327">
        <f t="shared" si="11"/>
        <v>40</v>
      </c>
      <c r="B54" s="328" t="str">
        <f>IF(RESUMEN!B48="","",RESUMEN!B48)</f>
        <v/>
      </c>
      <c r="C54" s="329" t="str">
        <f>IF(RESUMEN!C48="","",RESUMEN!C48)</f>
        <v/>
      </c>
      <c r="D54" s="328" t="str">
        <f>IF(RESUMEN!D48="","",RESUMEN!D48)</f>
        <v/>
      </c>
      <c r="E54" s="330"/>
      <c r="F54" s="331">
        <f t="shared" si="5"/>
        <v>0</v>
      </c>
      <c r="G54" s="330"/>
      <c r="H54" s="330"/>
      <c r="I54" s="332">
        <f>IF(H54=$R$2,'SS-SMI'!$H$22,IF(H54=$S$2,'SS-SMI'!$I$22,IF(H54=$T$2,'SS-SMI'!$J$22,0)))</f>
        <v>0</v>
      </c>
      <c r="J54" s="332">
        <f t="shared" si="6"/>
        <v>0</v>
      </c>
      <c r="K54" s="332">
        <f t="shared" si="0"/>
        <v>0</v>
      </c>
      <c r="L54" s="333"/>
      <c r="M54" s="333"/>
      <c r="N54" s="333"/>
      <c r="O54" s="332">
        <f t="shared" si="12"/>
        <v>0</v>
      </c>
      <c r="P54" s="332">
        <f t="shared" si="13"/>
        <v>0</v>
      </c>
      <c r="Q54" s="332">
        <f t="shared" si="7"/>
        <v>0</v>
      </c>
      <c r="R54" s="334">
        <f t="shared" si="8"/>
        <v>0</v>
      </c>
      <c r="S54" s="335">
        <v>0</v>
      </c>
      <c r="T54" s="335">
        <v>0</v>
      </c>
      <c r="U54" s="335"/>
      <c r="V54" s="336">
        <f t="shared" si="3"/>
        <v>0</v>
      </c>
      <c r="W54" s="336">
        <f t="shared" si="9"/>
        <v>0</v>
      </c>
      <c r="X54" s="333"/>
      <c r="Y54" s="337">
        <f t="shared" si="10"/>
        <v>0</v>
      </c>
      <c r="Z54" s="338"/>
      <c r="AA54" s="339"/>
      <c r="AB54" s="340"/>
      <c r="AC54" s="339"/>
      <c r="AD54" s="341">
        <f t="shared" si="14"/>
        <v>0</v>
      </c>
    </row>
    <row r="55" spans="1:30" ht="20.149999999999999" customHeight="1" x14ac:dyDescent="0.35">
      <c r="A55" s="327">
        <f t="shared" si="11"/>
        <v>41</v>
      </c>
      <c r="B55" s="328" t="str">
        <f>IF(RESUMEN!B49="","",RESUMEN!B49)</f>
        <v/>
      </c>
      <c r="C55" s="329" t="str">
        <f>IF(RESUMEN!C49="","",RESUMEN!C49)</f>
        <v/>
      </c>
      <c r="D55" s="328" t="str">
        <f>IF(RESUMEN!D49="","",RESUMEN!D49)</f>
        <v/>
      </c>
      <c r="E55" s="330"/>
      <c r="F55" s="331">
        <f t="shared" ref="F55:F82" si="15">IF(G55&gt;E55, "error",E55-G55)</f>
        <v>0</v>
      </c>
      <c r="G55" s="330"/>
      <c r="H55" s="330"/>
      <c r="I55" s="332">
        <f>IF(H55=$R$2,'SS-SMI'!$H$22,IF(H55=$S$2,'SS-SMI'!$I$22,IF(H55=$T$2,'SS-SMI'!$J$22,0)))</f>
        <v>0</v>
      </c>
      <c r="J55" s="332">
        <f t="shared" ref="J55:J82" si="16">SUM(I55*E55)</f>
        <v>0</v>
      </c>
      <c r="K55" s="332">
        <f t="shared" ref="K55:K82" si="17">SUM(J55*14/12)</f>
        <v>0</v>
      </c>
      <c r="L55" s="333"/>
      <c r="M55" s="333"/>
      <c r="N55" s="333"/>
      <c r="O55" s="332">
        <f t="shared" ref="O55:O82" si="18">SUM(L55)</f>
        <v>0</v>
      </c>
      <c r="P55" s="332">
        <f t="shared" ref="P55:P82" si="19">SUM(O55-N55)</f>
        <v>0</v>
      </c>
      <c r="Q55" s="332">
        <f t="shared" ref="Q55:Q82" si="20">IF(E55="",0,IF(H55=$R$2,$R$10*F55/E55,IF(H55=$S$2,$S$10*F55/E55,IF(H55=$T$2,$T$10*F55/E55,0))))</f>
        <v>0</v>
      </c>
      <c r="R55" s="334">
        <f t="shared" ref="R55:R82" si="21">IF(E55="",0,IF(H55=$R$2,$R$10*G55/E55,IF(H55=$S$2,$S$10*G55/E55,IF(H55=$T$2,$T$10*G55/E55,0))))</f>
        <v>0</v>
      </c>
      <c r="S55" s="335">
        <v>0</v>
      </c>
      <c r="T55" s="335">
        <v>0</v>
      </c>
      <c r="U55" s="335"/>
      <c r="V55" s="336">
        <f t="shared" ref="V55:V82" si="22">SUM(O55+Q55+R55-S55-T55)</f>
        <v>0</v>
      </c>
      <c r="W55" s="336">
        <f t="shared" ref="W55:W82" si="23">P55+Q55+R55-S55-T55</f>
        <v>0</v>
      </c>
      <c r="X55" s="333"/>
      <c r="Y55" s="337">
        <f t="shared" ref="Y55:Y82" si="24">IF(X55&lt;&gt;0,SUM((P55-S55-T55+R55+Q55)+X55),W55)</f>
        <v>0</v>
      </c>
      <c r="Z55" s="338"/>
      <c r="AA55" s="339"/>
      <c r="AB55" s="340"/>
      <c r="AC55" s="339"/>
      <c r="AD55" s="341">
        <f t="shared" ref="AD55:AD82" si="25">IF((Y55&gt;V55),0,(V55-Y55))</f>
        <v>0</v>
      </c>
    </row>
    <row r="56" spans="1:30" ht="20.149999999999999" customHeight="1" x14ac:dyDescent="0.35">
      <c r="A56" s="327">
        <f t="shared" si="11"/>
        <v>42</v>
      </c>
      <c r="B56" s="328" t="str">
        <f>IF(RESUMEN!B50="","",RESUMEN!B50)</f>
        <v/>
      </c>
      <c r="C56" s="329" t="str">
        <f>IF(RESUMEN!C50="","",RESUMEN!C50)</f>
        <v/>
      </c>
      <c r="D56" s="328" t="str">
        <f>IF(RESUMEN!D50="","",RESUMEN!D50)</f>
        <v/>
      </c>
      <c r="E56" s="330"/>
      <c r="F56" s="331">
        <f t="shared" si="15"/>
        <v>0</v>
      </c>
      <c r="G56" s="330"/>
      <c r="H56" s="330"/>
      <c r="I56" s="332">
        <f>IF(H56=$R$2,'SS-SMI'!$H$22,IF(H56=$S$2,'SS-SMI'!$I$22,IF(H56=$T$2,'SS-SMI'!$J$22,0)))</f>
        <v>0</v>
      </c>
      <c r="J56" s="332">
        <f t="shared" si="16"/>
        <v>0</v>
      </c>
      <c r="K56" s="332">
        <f t="shared" si="17"/>
        <v>0</v>
      </c>
      <c r="L56" s="333"/>
      <c r="M56" s="333"/>
      <c r="N56" s="333"/>
      <c r="O56" s="332">
        <f t="shared" si="18"/>
        <v>0</v>
      </c>
      <c r="P56" s="332">
        <f t="shared" si="19"/>
        <v>0</v>
      </c>
      <c r="Q56" s="332">
        <f t="shared" si="20"/>
        <v>0</v>
      </c>
      <c r="R56" s="334">
        <f t="shared" si="21"/>
        <v>0</v>
      </c>
      <c r="S56" s="335">
        <v>0</v>
      </c>
      <c r="T56" s="335">
        <v>0</v>
      </c>
      <c r="U56" s="335"/>
      <c r="V56" s="336">
        <f t="shared" si="22"/>
        <v>0</v>
      </c>
      <c r="W56" s="336">
        <f t="shared" si="23"/>
        <v>0</v>
      </c>
      <c r="X56" s="333"/>
      <c r="Y56" s="337">
        <f t="shared" si="24"/>
        <v>0</v>
      </c>
      <c r="Z56" s="338"/>
      <c r="AA56" s="339"/>
      <c r="AB56" s="340"/>
      <c r="AC56" s="339"/>
      <c r="AD56" s="341">
        <f t="shared" si="25"/>
        <v>0</v>
      </c>
    </row>
    <row r="57" spans="1:30" ht="20.149999999999999" customHeight="1" x14ac:dyDescent="0.35">
      <c r="A57" s="327">
        <f t="shared" si="11"/>
        <v>43</v>
      </c>
      <c r="B57" s="328" t="str">
        <f>IF(RESUMEN!B51="","",RESUMEN!B51)</f>
        <v/>
      </c>
      <c r="C57" s="329" t="str">
        <f>IF(RESUMEN!C51="","",RESUMEN!C51)</f>
        <v/>
      </c>
      <c r="D57" s="328" t="str">
        <f>IF(RESUMEN!D51="","",RESUMEN!D51)</f>
        <v/>
      </c>
      <c r="E57" s="330"/>
      <c r="F57" s="331">
        <f t="shared" si="15"/>
        <v>0</v>
      </c>
      <c r="G57" s="330"/>
      <c r="H57" s="330"/>
      <c r="I57" s="332">
        <f>IF(H57=$R$2,'SS-SMI'!$H$22,IF(H57=$S$2,'SS-SMI'!$I$22,IF(H57=$T$2,'SS-SMI'!$J$22,0)))</f>
        <v>0</v>
      </c>
      <c r="J57" s="332">
        <f t="shared" si="16"/>
        <v>0</v>
      </c>
      <c r="K57" s="332">
        <f t="shared" si="17"/>
        <v>0</v>
      </c>
      <c r="L57" s="333"/>
      <c r="M57" s="333"/>
      <c r="N57" s="333"/>
      <c r="O57" s="332">
        <f t="shared" si="18"/>
        <v>0</v>
      </c>
      <c r="P57" s="332">
        <f t="shared" si="19"/>
        <v>0</v>
      </c>
      <c r="Q57" s="332">
        <f t="shared" si="20"/>
        <v>0</v>
      </c>
      <c r="R57" s="334">
        <f t="shared" si="21"/>
        <v>0</v>
      </c>
      <c r="S57" s="335">
        <v>0</v>
      </c>
      <c r="T57" s="335">
        <v>0</v>
      </c>
      <c r="U57" s="335"/>
      <c r="V57" s="336">
        <f t="shared" si="22"/>
        <v>0</v>
      </c>
      <c r="W57" s="336">
        <f t="shared" si="23"/>
        <v>0</v>
      </c>
      <c r="X57" s="333"/>
      <c r="Y57" s="337">
        <f t="shared" si="24"/>
        <v>0</v>
      </c>
      <c r="Z57" s="338"/>
      <c r="AA57" s="339"/>
      <c r="AB57" s="340"/>
      <c r="AC57" s="339"/>
      <c r="AD57" s="341">
        <f t="shared" si="25"/>
        <v>0</v>
      </c>
    </row>
    <row r="58" spans="1:30" ht="20.149999999999999" customHeight="1" x14ac:dyDescent="0.35">
      <c r="A58" s="327">
        <f t="shared" si="11"/>
        <v>44</v>
      </c>
      <c r="B58" s="328" t="str">
        <f>IF(RESUMEN!B52="","",RESUMEN!B52)</f>
        <v/>
      </c>
      <c r="C58" s="329" t="str">
        <f>IF(RESUMEN!C52="","",RESUMEN!C52)</f>
        <v/>
      </c>
      <c r="D58" s="328" t="str">
        <f>IF(RESUMEN!D52="","",RESUMEN!D52)</f>
        <v/>
      </c>
      <c r="E58" s="330"/>
      <c r="F58" s="331">
        <f t="shared" si="15"/>
        <v>0</v>
      </c>
      <c r="G58" s="330"/>
      <c r="H58" s="330"/>
      <c r="I58" s="332">
        <f>IF(H58=$R$2,'SS-SMI'!$H$22,IF(H58=$S$2,'SS-SMI'!$I$22,IF(H58=$T$2,'SS-SMI'!$J$22,0)))</f>
        <v>0</v>
      </c>
      <c r="J58" s="332">
        <f t="shared" si="16"/>
        <v>0</v>
      </c>
      <c r="K58" s="332">
        <f t="shared" si="17"/>
        <v>0</v>
      </c>
      <c r="L58" s="333"/>
      <c r="M58" s="333"/>
      <c r="N58" s="333"/>
      <c r="O58" s="332">
        <f t="shared" si="18"/>
        <v>0</v>
      </c>
      <c r="P58" s="332">
        <f t="shared" si="19"/>
        <v>0</v>
      </c>
      <c r="Q58" s="332">
        <f t="shared" si="20"/>
        <v>0</v>
      </c>
      <c r="R58" s="334">
        <f t="shared" si="21"/>
        <v>0</v>
      </c>
      <c r="S58" s="335">
        <v>0</v>
      </c>
      <c r="T58" s="335">
        <v>0</v>
      </c>
      <c r="U58" s="335"/>
      <c r="V58" s="336">
        <f t="shared" si="22"/>
        <v>0</v>
      </c>
      <c r="W58" s="336">
        <f t="shared" si="23"/>
        <v>0</v>
      </c>
      <c r="X58" s="333"/>
      <c r="Y58" s="337">
        <f t="shared" si="24"/>
        <v>0</v>
      </c>
      <c r="Z58" s="338"/>
      <c r="AA58" s="339"/>
      <c r="AB58" s="340"/>
      <c r="AC58" s="339"/>
      <c r="AD58" s="341">
        <f t="shared" si="25"/>
        <v>0</v>
      </c>
    </row>
    <row r="59" spans="1:30" ht="20.149999999999999" customHeight="1" x14ac:dyDescent="0.35">
      <c r="A59" s="327">
        <f t="shared" si="11"/>
        <v>45</v>
      </c>
      <c r="B59" s="328" t="str">
        <f>IF(RESUMEN!B53="","",RESUMEN!B53)</f>
        <v/>
      </c>
      <c r="C59" s="329" t="str">
        <f>IF(RESUMEN!C53="","",RESUMEN!C53)</f>
        <v/>
      </c>
      <c r="D59" s="328" t="str">
        <f>IF(RESUMEN!D53="","",RESUMEN!D53)</f>
        <v/>
      </c>
      <c r="E59" s="330"/>
      <c r="F59" s="331">
        <f t="shared" si="15"/>
        <v>0</v>
      </c>
      <c r="G59" s="330"/>
      <c r="H59" s="330"/>
      <c r="I59" s="332">
        <f>IF(H59=$R$2,'SS-SMI'!$H$22,IF(H59=$S$2,'SS-SMI'!$I$22,IF(H59=$T$2,'SS-SMI'!$J$22,0)))</f>
        <v>0</v>
      </c>
      <c r="J59" s="332">
        <f t="shared" si="16"/>
        <v>0</v>
      </c>
      <c r="K59" s="332">
        <f t="shared" si="17"/>
        <v>0</v>
      </c>
      <c r="L59" s="333"/>
      <c r="M59" s="333"/>
      <c r="N59" s="333"/>
      <c r="O59" s="332">
        <f t="shared" si="18"/>
        <v>0</v>
      </c>
      <c r="P59" s="332">
        <f t="shared" si="19"/>
        <v>0</v>
      </c>
      <c r="Q59" s="332">
        <f t="shared" si="20"/>
        <v>0</v>
      </c>
      <c r="R59" s="334">
        <f t="shared" si="21"/>
        <v>0</v>
      </c>
      <c r="S59" s="335">
        <v>0</v>
      </c>
      <c r="T59" s="335">
        <v>0</v>
      </c>
      <c r="U59" s="335"/>
      <c r="V59" s="336">
        <f t="shared" si="22"/>
        <v>0</v>
      </c>
      <c r="W59" s="336">
        <f t="shared" si="23"/>
        <v>0</v>
      </c>
      <c r="X59" s="333"/>
      <c r="Y59" s="337">
        <f t="shared" si="24"/>
        <v>0</v>
      </c>
      <c r="Z59" s="338"/>
      <c r="AA59" s="339"/>
      <c r="AB59" s="340"/>
      <c r="AC59" s="339"/>
      <c r="AD59" s="341">
        <f t="shared" si="25"/>
        <v>0</v>
      </c>
    </row>
    <row r="60" spans="1:30" ht="20.149999999999999" customHeight="1" x14ac:dyDescent="0.35">
      <c r="A60" s="327">
        <f t="shared" si="11"/>
        <v>46</v>
      </c>
      <c r="B60" s="328" t="str">
        <f>IF(RESUMEN!B54="","",RESUMEN!B54)</f>
        <v/>
      </c>
      <c r="C60" s="329" t="str">
        <f>IF(RESUMEN!C54="","",RESUMEN!C54)</f>
        <v/>
      </c>
      <c r="D60" s="328" t="str">
        <f>IF(RESUMEN!D54="","",RESUMEN!D54)</f>
        <v/>
      </c>
      <c r="E60" s="330"/>
      <c r="F60" s="331">
        <f t="shared" si="15"/>
        <v>0</v>
      </c>
      <c r="G60" s="330"/>
      <c r="H60" s="330"/>
      <c r="I60" s="332">
        <f>IF(H60=$R$2,'SS-SMI'!$H$22,IF(H60=$S$2,'SS-SMI'!$I$22,IF(H60=$T$2,'SS-SMI'!$J$22,0)))</f>
        <v>0</v>
      </c>
      <c r="J60" s="332">
        <f t="shared" si="16"/>
        <v>0</v>
      </c>
      <c r="K60" s="332">
        <f t="shared" si="17"/>
        <v>0</v>
      </c>
      <c r="L60" s="333"/>
      <c r="M60" s="333"/>
      <c r="N60" s="333"/>
      <c r="O60" s="332">
        <f t="shared" si="18"/>
        <v>0</v>
      </c>
      <c r="P60" s="332">
        <f t="shared" si="19"/>
        <v>0</v>
      </c>
      <c r="Q60" s="332">
        <f t="shared" si="20"/>
        <v>0</v>
      </c>
      <c r="R60" s="334">
        <f t="shared" si="21"/>
        <v>0</v>
      </c>
      <c r="S60" s="335">
        <v>0</v>
      </c>
      <c r="T60" s="335">
        <v>0</v>
      </c>
      <c r="U60" s="335"/>
      <c r="V60" s="336">
        <f t="shared" si="22"/>
        <v>0</v>
      </c>
      <c r="W60" s="336">
        <f t="shared" si="23"/>
        <v>0</v>
      </c>
      <c r="X60" s="333"/>
      <c r="Y60" s="337">
        <f t="shared" si="24"/>
        <v>0</v>
      </c>
      <c r="Z60" s="338"/>
      <c r="AA60" s="339"/>
      <c r="AB60" s="340"/>
      <c r="AC60" s="339"/>
      <c r="AD60" s="341">
        <f t="shared" si="25"/>
        <v>0</v>
      </c>
    </row>
    <row r="61" spans="1:30" ht="20.149999999999999" customHeight="1" x14ac:dyDescent="0.35">
      <c r="A61" s="327">
        <f t="shared" si="11"/>
        <v>47</v>
      </c>
      <c r="B61" s="328" t="str">
        <f>IF(RESUMEN!B55="","",RESUMEN!B55)</f>
        <v/>
      </c>
      <c r="C61" s="329" t="str">
        <f>IF(RESUMEN!C55="","",RESUMEN!C55)</f>
        <v/>
      </c>
      <c r="D61" s="328" t="str">
        <f>IF(RESUMEN!D55="","",RESUMEN!D55)</f>
        <v/>
      </c>
      <c r="E61" s="330"/>
      <c r="F61" s="331">
        <f t="shared" si="15"/>
        <v>0</v>
      </c>
      <c r="G61" s="330"/>
      <c r="H61" s="330"/>
      <c r="I61" s="332">
        <f>IF(H61=$R$2,'SS-SMI'!$H$22,IF(H61=$S$2,'SS-SMI'!$I$22,IF(H61=$T$2,'SS-SMI'!$J$22,0)))</f>
        <v>0</v>
      </c>
      <c r="J61" s="332">
        <f t="shared" si="16"/>
        <v>0</v>
      </c>
      <c r="K61" s="332">
        <f t="shared" si="17"/>
        <v>0</v>
      </c>
      <c r="L61" s="333"/>
      <c r="M61" s="333"/>
      <c r="N61" s="333"/>
      <c r="O61" s="332">
        <f t="shared" si="18"/>
        <v>0</v>
      </c>
      <c r="P61" s="332">
        <f t="shared" si="19"/>
        <v>0</v>
      </c>
      <c r="Q61" s="332">
        <f t="shared" si="20"/>
        <v>0</v>
      </c>
      <c r="R61" s="334">
        <f t="shared" si="21"/>
        <v>0</v>
      </c>
      <c r="S61" s="335">
        <v>0</v>
      </c>
      <c r="T61" s="335">
        <v>0</v>
      </c>
      <c r="U61" s="335"/>
      <c r="V61" s="336">
        <f t="shared" si="22"/>
        <v>0</v>
      </c>
      <c r="W61" s="336">
        <f t="shared" si="23"/>
        <v>0</v>
      </c>
      <c r="X61" s="333"/>
      <c r="Y61" s="337">
        <f t="shared" si="24"/>
        <v>0</v>
      </c>
      <c r="Z61" s="338"/>
      <c r="AA61" s="339"/>
      <c r="AB61" s="340"/>
      <c r="AC61" s="339"/>
      <c r="AD61" s="341">
        <f t="shared" si="25"/>
        <v>0</v>
      </c>
    </row>
    <row r="62" spans="1:30" ht="20.149999999999999" customHeight="1" x14ac:dyDescent="0.35">
      <c r="A62" s="327">
        <f t="shared" si="11"/>
        <v>48</v>
      </c>
      <c r="B62" s="328" t="str">
        <f>IF(RESUMEN!B56="","",RESUMEN!B56)</f>
        <v/>
      </c>
      <c r="C62" s="329" t="str">
        <f>IF(RESUMEN!C56="","",RESUMEN!C56)</f>
        <v/>
      </c>
      <c r="D62" s="328" t="str">
        <f>IF(RESUMEN!D56="","",RESUMEN!D56)</f>
        <v/>
      </c>
      <c r="E62" s="330"/>
      <c r="F62" s="331">
        <f t="shared" si="15"/>
        <v>0</v>
      </c>
      <c r="G62" s="330"/>
      <c r="H62" s="330"/>
      <c r="I62" s="332">
        <f>IF(H62=$R$2,'SS-SMI'!$H$22,IF(H62=$S$2,'SS-SMI'!$I$22,IF(H62=$T$2,'SS-SMI'!$J$22,0)))</f>
        <v>0</v>
      </c>
      <c r="J62" s="332">
        <f t="shared" si="16"/>
        <v>0</v>
      </c>
      <c r="K62" s="332">
        <f t="shared" si="17"/>
        <v>0</v>
      </c>
      <c r="L62" s="333"/>
      <c r="M62" s="333"/>
      <c r="N62" s="333"/>
      <c r="O62" s="332">
        <f t="shared" si="18"/>
        <v>0</v>
      </c>
      <c r="P62" s="332">
        <f t="shared" si="19"/>
        <v>0</v>
      </c>
      <c r="Q62" s="332">
        <f t="shared" si="20"/>
        <v>0</v>
      </c>
      <c r="R62" s="334">
        <f t="shared" si="21"/>
        <v>0</v>
      </c>
      <c r="S62" s="335">
        <v>0</v>
      </c>
      <c r="T62" s="335">
        <v>0</v>
      </c>
      <c r="U62" s="335"/>
      <c r="V62" s="336">
        <f t="shared" si="22"/>
        <v>0</v>
      </c>
      <c r="W62" s="336">
        <f t="shared" si="23"/>
        <v>0</v>
      </c>
      <c r="X62" s="333"/>
      <c r="Y62" s="337">
        <f t="shared" si="24"/>
        <v>0</v>
      </c>
      <c r="Z62" s="338"/>
      <c r="AA62" s="339"/>
      <c r="AB62" s="340"/>
      <c r="AC62" s="339"/>
      <c r="AD62" s="341">
        <f t="shared" si="25"/>
        <v>0</v>
      </c>
    </row>
    <row r="63" spans="1:30" ht="20.149999999999999" customHeight="1" x14ac:dyDescent="0.35">
      <c r="A63" s="327">
        <f t="shared" si="11"/>
        <v>49</v>
      </c>
      <c r="B63" s="328" t="str">
        <f>IF(RESUMEN!B57="","",RESUMEN!B57)</f>
        <v/>
      </c>
      <c r="C63" s="329" t="str">
        <f>IF(RESUMEN!C57="","",RESUMEN!C57)</f>
        <v/>
      </c>
      <c r="D63" s="328" t="str">
        <f>IF(RESUMEN!D57="","",RESUMEN!D57)</f>
        <v/>
      </c>
      <c r="E63" s="330"/>
      <c r="F63" s="331">
        <f t="shared" si="15"/>
        <v>0</v>
      </c>
      <c r="G63" s="330"/>
      <c r="H63" s="330"/>
      <c r="I63" s="332">
        <f>IF(H63=$R$2,'SS-SMI'!$H$22,IF(H63=$S$2,'SS-SMI'!$I$22,IF(H63=$T$2,'SS-SMI'!$J$22,0)))</f>
        <v>0</v>
      </c>
      <c r="J63" s="332">
        <f t="shared" si="16"/>
        <v>0</v>
      </c>
      <c r="K63" s="332">
        <f t="shared" si="17"/>
        <v>0</v>
      </c>
      <c r="L63" s="333"/>
      <c r="M63" s="333"/>
      <c r="N63" s="333"/>
      <c r="O63" s="332">
        <f t="shared" si="18"/>
        <v>0</v>
      </c>
      <c r="P63" s="332">
        <f t="shared" si="19"/>
        <v>0</v>
      </c>
      <c r="Q63" s="332">
        <f t="shared" si="20"/>
        <v>0</v>
      </c>
      <c r="R63" s="334">
        <f t="shared" si="21"/>
        <v>0</v>
      </c>
      <c r="S63" s="335">
        <v>0</v>
      </c>
      <c r="T63" s="335">
        <v>0</v>
      </c>
      <c r="U63" s="335"/>
      <c r="V63" s="336">
        <f t="shared" si="22"/>
        <v>0</v>
      </c>
      <c r="W63" s="336">
        <f t="shared" si="23"/>
        <v>0</v>
      </c>
      <c r="X63" s="333"/>
      <c r="Y63" s="337">
        <f t="shared" si="24"/>
        <v>0</v>
      </c>
      <c r="Z63" s="338"/>
      <c r="AA63" s="339"/>
      <c r="AB63" s="340"/>
      <c r="AC63" s="339"/>
      <c r="AD63" s="341">
        <f t="shared" si="25"/>
        <v>0</v>
      </c>
    </row>
    <row r="64" spans="1:30" ht="20.149999999999999" customHeight="1" x14ac:dyDescent="0.35">
      <c r="A64" s="327">
        <f t="shared" si="11"/>
        <v>50</v>
      </c>
      <c r="B64" s="328" t="str">
        <f>IF(RESUMEN!B58="","",RESUMEN!B58)</f>
        <v/>
      </c>
      <c r="C64" s="329" t="str">
        <f>IF(RESUMEN!C58="","",RESUMEN!C58)</f>
        <v/>
      </c>
      <c r="D64" s="328" t="str">
        <f>IF(RESUMEN!D58="","",RESUMEN!D58)</f>
        <v/>
      </c>
      <c r="E64" s="330"/>
      <c r="F64" s="331">
        <f t="shared" si="15"/>
        <v>0</v>
      </c>
      <c r="G64" s="330"/>
      <c r="H64" s="330"/>
      <c r="I64" s="332">
        <f>IF(H64=$R$2,'SS-SMI'!$H$22,IF(H64=$S$2,'SS-SMI'!$I$22,IF(H64=$T$2,'SS-SMI'!$J$22,0)))</f>
        <v>0</v>
      </c>
      <c r="J64" s="332">
        <f t="shared" si="16"/>
        <v>0</v>
      </c>
      <c r="K64" s="332">
        <f t="shared" si="17"/>
        <v>0</v>
      </c>
      <c r="L64" s="333"/>
      <c r="M64" s="333"/>
      <c r="N64" s="333"/>
      <c r="O64" s="332">
        <f t="shared" si="18"/>
        <v>0</v>
      </c>
      <c r="P64" s="332">
        <f t="shared" si="19"/>
        <v>0</v>
      </c>
      <c r="Q64" s="332">
        <f t="shared" si="20"/>
        <v>0</v>
      </c>
      <c r="R64" s="334">
        <f t="shared" si="21"/>
        <v>0</v>
      </c>
      <c r="S64" s="335">
        <v>0</v>
      </c>
      <c r="T64" s="335">
        <v>0</v>
      </c>
      <c r="U64" s="335"/>
      <c r="V64" s="336">
        <f t="shared" si="22"/>
        <v>0</v>
      </c>
      <c r="W64" s="336">
        <f t="shared" si="23"/>
        <v>0</v>
      </c>
      <c r="X64" s="333"/>
      <c r="Y64" s="337">
        <f t="shared" si="24"/>
        <v>0</v>
      </c>
      <c r="Z64" s="338"/>
      <c r="AA64" s="339"/>
      <c r="AB64" s="340"/>
      <c r="AC64" s="339"/>
      <c r="AD64" s="341">
        <f t="shared" si="25"/>
        <v>0</v>
      </c>
    </row>
    <row r="65" spans="1:30" ht="20.149999999999999" customHeight="1" x14ac:dyDescent="0.35">
      <c r="A65" s="327">
        <f t="shared" si="11"/>
        <v>51</v>
      </c>
      <c r="B65" s="328" t="str">
        <f>IF(RESUMEN!B59="","",RESUMEN!B59)</f>
        <v/>
      </c>
      <c r="C65" s="329" t="str">
        <f>IF(RESUMEN!C59="","",RESUMEN!C59)</f>
        <v/>
      </c>
      <c r="D65" s="328" t="str">
        <f>IF(RESUMEN!D59="","",RESUMEN!D59)</f>
        <v/>
      </c>
      <c r="E65" s="330"/>
      <c r="F65" s="331">
        <f t="shared" si="15"/>
        <v>0</v>
      </c>
      <c r="G65" s="330"/>
      <c r="H65" s="330"/>
      <c r="I65" s="332">
        <f>IF(H65=$R$2,'SS-SMI'!$H$22,IF(H65=$S$2,'SS-SMI'!$I$22,IF(H65=$T$2,'SS-SMI'!$J$22,0)))</f>
        <v>0</v>
      </c>
      <c r="J65" s="332">
        <f t="shared" si="16"/>
        <v>0</v>
      </c>
      <c r="K65" s="332">
        <f t="shared" si="17"/>
        <v>0</v>
      </c>
      <c r="L65" s="333"/>
      <c r="M65" s="333"/>
      <c r="N65" s="333"/>
      <c r="O65" s="332">
        <f t="shared" si="18"/>
        <v>0</v>
      </c>
      <c r="P65" s="332">
        <f t="shared" si="19"/>
        <v>0</v>
      </c>
      <c r="Q65" s="332">
        <f t="shared" si="20"/>
        <v>0</v>
      </c>
      <c r="R65" s="334">
        <f t="shared" si="21"/>
        <v>0</v>
      </c>
      <c r="S65" s="335">
        <v>0</v>
      </c>
      <c r="T65" s="335">
        <v>0</v>
      </c>
      <c r="U65" s="335"/>
      <c r="V65" s="336">
        <f t="shared" si="22"/>
        <v>0</v>
      </c>
      <c r="W65" s="336">
        <f t="shared" si="23"/>
        <v>0</v>
      </c>
      <c r="X65" s="333"/>
      <c r="Y65" s="337">
        <f t="shared" si="24"/>
        <v>0</v>
      </c>
      <c r="Z65" s="338"/>
      <c r="AA65" s="339"/>
      <c r="AB65" s="340"/>
      <c r="AC65" s="339"/>
      <c r="AD65" s="341">
        <f t="shared" si="25"/>
        <v>0</v>
      </c>
    </row>
    <row r="66" spans="1:30" ht="20.149999999999999" customHeight="1" x14ac:dyDescent="0.35">
      <c r="A66" s="327">
        <f t="shared" si="11"/>
        <v>52</v>
      </c>
      <c r="B66" s="328" t="str">
        <f>IF(RESUMEN!B60="","",RESUMEN!B60)</f>
        <v/>
      </c>
      <c r="C66" s="329" t="str">
        <f>IF(RESUMEN!C60="","",RESUMEN!C60)</f>
        <v/>
      </c>
      <c r="D66" s="328" t="str">
        <f>IF(RESUMEN!D60="","",RESUMEN!D60)</f>
        <v/>
      </c>
      <c r="E66" s="330"/>
      <c r="F66" s="331">
        <f t="shared" si="15"/>
        <v>0</v>
      </c>
      <c r="G66" s="330"/>
      <c r="H66" s="330"/>
      <c r="I66" s="332">
        <f>IF(H66=$R$2,'SS-SMI'!$H$22,IF(H66=$S$2,'SS-SMI'!$I$22,IF(H66=$T$2,'SS-SMI'!$J$22,0)))</f>
        <v>0</v>
      </c>
      <c r="J66" s="332">
        <f t="shared" si="16"/>
        <v>0</v>
      </c>
      <c r="K66" s="332">
        <f t="shared" si="17"/>
        <v>0</v>
      </c>
      <c r="L66" s="333"/>
      <c r="M66" s="333"/>
      <c r="N66" s="333"/>
      <c r="O66" s="332">
        <f t="shared" si="18"/>
        <v>0</v>
      </c>
      <c r="P66" s="332">
        <f t="shared" si="19"/>
        <v>0</v>
      </c>
      <c r="Q66" s="332">
        <f t="shared" si="20"/>
        <v>0</v>
      </c>
      <c r="R66" s="334">
        <f t="shared" si="21"/>
        <v>0</v>
      </c>
      <c r="S66" s="335">
        <v>0</v>
      </c>
      <c r="T66" s="335">
        <v>0</v>
      </c>
      <c r="U66" s="335"/>
      <c r="V66" s="336">
        <f t="shared" si="22"/>
        <v>0</v>
      </c>
      <c r="W66" s="336">
        <f t="shared" si="23"/>
        <v>0</v>
      </c>
      <c r="X66" s="333"/>
      <c r="Y66" s="337">
        <f t="shared" si="24"/>
        <v>0</v>
      </c>
      <c r="Z66" s="338"/>
      <c r="AA66" s="339"/>
      <c r="AB66" s="340"/>
      <c r="AC66" s="339"/>
      <c r="AD66" s="341">
        <f t="shared" si="25"/>
        <v>0</v>
      </c>
    </row>
    <row r="67" spans="1:30" ht="20.149999999999999" customHeight="1" x14ac:dyDescent="0.35">
      <c r="A67" s="327">
        <f t="shared" si="11"/>
        <v>53</v>
      </c>
      <c r="B67" s="328" t="str">
        <f>IF(RESUMEN!B61="","",RESUMEN!B61)</f>
        <v/>
      </c>
      <c r="C67" s="329" t="str">
        <f>IF(RESUMEN!C61="","",RESUMEN!C61)</f>
        <v/>
      </c>
      <c r="D67" s="328" t="str">
        <f>IF(RESUMEN!D61="","",RESUMEN!D61)</f>
        <v/>
      </c>
      <c r="E67" s="330"/>
      <c r="F67" s="331">
        <f t="shared" si="15"/>
        <v>0</v>
      </c>
      <c r="G67" s="330"/>
      <c r="H67" s="330"/>
      <c r="I67" s="332">
        <f>IF(H67=$R$2,'SS-SMI'!$H$22,IF(H67=$S$2,'SS-SMI'!$I$22,IF(H67=$T$2,'SS-SMI'!$J$22,0)))</f>
        <v>0</v>
      </c>
      <c r="J67" s="332">
        <f t="shared" si="16"/>
        <v>0</v>
      </c>
      <c r="K67" s="332">
        <f t="shared" si="17"/>
        <v>0</v>
      </c>
      <c r="L67" s="333"/>
      <c r="M67" s="333"/>
      <c r="N67" s="333"/>
      <c r="O67" s="332">
        <f t="shared" si="18"/>
        <v>0</v>
      </c>
      <c r="P67" s="332">
        <f t="shared" si="19"/>
        <v>0</v>
      </c>
      <c r="Q67" s="332">
        <f t="shared" si="20"/>
        <v>0</v>
      </c>
      <c r="R67" s="334">
        <f t="shared" si="21"/>
        <v>0</v>
      </c>
      <c r="S67" s="335">
        <v>0</v>
      </c>
      <c r="T67" s="335">
        <v>0</v>
      </c>
      <c r="U67" s="335"/>
      <c r="V67" s="336">
        <f t="shared" si="22"/>
        <v>0</v>
      </c>
      <c r="W67" s="336">
        <f t="shared" si="23"/>
        <v>0</v>
      </c>
      <c r="X67" s="333"/>
      <c r="Y67" s="337">
        <f t="shared" si="24"/>
        <v>0</v>
      </c>
      <c r="Z67" s="338"/>
      <c r="AA67" s="339"/>
      <c r="AB67" s="340"/>
      <c r="AC67" s="339"/>
      <c r="AD67" s="341">
        <f t="shared" si="25"/>
        <v>0</v>
      </c>
    </row>
    <row r="68" spans="1:30" ht="20.149999999999999" customHeight="1" x14ac:dyDescent="0.35">
      <c r="A68" s="327">
        <f t="shared" si="11"/>
        <v>54</v>
      </c>
      <c r="B68" s="328" t="str">
        <f>IF(RESUMEN!B62="","",RESUMEN!B62)</f>
        <v/>
      </c>
      <c r="C68" s="329" t="str">
        <f>IF(RESUMEN!C62="","",RESUMEN!C62)</f>
        <v/>
      </c>
      <c r="D68" s="328" t="str">
        <f>IF(RESUMEN!D62="","",RESUMEN!D62)</f>
        <v/>
      </c>
      <c r="E68" s="330"/>
      <c r="F68" s="331">
        <f t="shared" si="15"/>
        <v>0</v>
      </c>
      <c r="G68" s="330"/>
      <c r="H68" s="330"/>
      <c r="I68" s="332">
        <f>IF(H68=$R$2,'SS-SMI'!$H$22,IF(H68=$S$2,'SS-SMI'!$I$22,IF(H68=$T$2,'SS-SMI'!$J$22,0)))</f>
        <v>0</v>
      </c>
      <c r="J68" s="332">
        <f t="shared" si="16"/>
        <v>0</v>
      </c>
      <c r="K68" s="332">
        <f t="shared" si="17"/>
        <v>0</v>
      </c>
      <c r="L68" s="333"/>
      <c r="M68" s="333"/>
      <c r="N68" s="333"/>
      <c r="O68" s="332">
        <f t="shared" si="18"/>
        <v>0</v>
      </c>
      <c r="P68" s="332">
        <f t="shared" si="19"/>
        <v>0</v>
      </c>
      <c r="Q68" s="332">
        <f t="shared" si="20"/>
        <v>0</v>
      </c>
      <c r="R68" s="334">
        <f t="shared" si="21"/>
        <v>0</v>
      </c>
      <c r="S68" s="335">
        <v>0</v>
      </c>
      <c r="T68" s="335">
        <v>0</v>
      </c>
      <c r="U68" s="335"/>
      <c r="V68" s="336">
        <f t="shared" si="22"/>
        <v>0</v>
      </c>
      <c r="W68" s="336">
        <f t="shared" si="23"/>
        <v>0</v>
      </c>
      <c r="X68" s="333"/>
      <c r="Y68" s="337">
        <f t="shared" si="24"/>
        <v>0</v>
      </c>
      <c r="Z68" s="338"/>
      <c r="AA68" s="339"/>
      <c r="AB68" s="340"/>
      <c r="AC68" s="339"/>
      <c r="AD68" s="341">
        <f t="shared" si="25"/>
        <v>0</v>
      </c>
    </row>
    <row r="69" spans="1:30" ht="20.149999999999999" customHeight="1" x14ac:dyDescent="0.35">
      <c r="A69" s="327">
        <f t="shared" si="11"/>
        <v>55</v>
      </c>
      <c r="B69" s="328" t="str">
        <f>IF(RESUMEN!B63="","",RESUMEN!B63)</f>
        <v/>
      </c>
      <c r="C69" s="329" t="str">
        <f>IF(RESUMEN!C63="","",RESUMEN!C63)</f>
        <v/>
      </c>
      <c r="D69" s="328" t="str">
        <f>IF(RESUMEN!D63="","",RESUMEN!D63)</f>
        <v/>
      </c>
      <c r="E69" s="330"/>
      <c r="F69" s="331">
        <f t="shared" si="15"/>
        <v>0</v>
      </c>
      <c r="G69" s="330"/>
      <c r="H69" s="330"/>
      <c r="I69" s="332">
        <f>IF(H69=$R$2,'SS-SMI'!$H$22,IF(H69=$S$2,'SS-SMI'!$I$22,IF(H69=$T$2,'SS-SMI'!$J$22,0)))</f>
        <v>0</v>
      </c>
      <c r="J69" s="332">
        <f t="shared" si="16"/>
        <v>0</v>
      </c>
      <c r="K69" s="332">
        <f t="shared" si="17"/>
        <v>0</v>
      </c>
      <c r="L69" s="333"/>
      <c r="M69" s="333"/>
      <c r="N69" s="333"/>
      <c r="O69" s="332">
        <f t="shared" si="18"/>
        <v>0</v>
      </c>
      <c r="P69" s="332">
        <f t="shared" si="19"/>
        <v>0</v>
      </c>
      <c r="Q69" s="332">
        <f t="shared" si="20"/>
        <v>0</v>
      </c>
      <c r="R69" s="334">
        <f t="shared" si="21"/>
        <v>0</v>
      </c>
      <c r="S69" s="335">
        <v>0</v>
      </c>
      <c r="T69" s="335">
        <v>0</v>
      </c>
      <c r="U69" s="335"/>
      <c r="V69" s="336">
        <f t="shared" si="22"/>
        <v>0</v>
      </c>
      <c r="W69" s="336">
        <f t="shared" si="23"/>
        <v>0</v>
      </c>
      <c r="X69" s="333"/>
      <c r="Y69" s="337">
        <f t="shared" si="24"/>
        <v>0</v>
      </c>
      <c r="Z69" s="338"/>
      <c r="AA69" s="339"/>
      <c r="AB69" s="340"/>
      <c r="AC69" s="339"/>
      <c r="AD69" s="341">
        <f t="shared" si="25"/>
        <v>0</v>
      </c>
    </row>
    <row r="70" spans="1:30" ht="20.149999999999999" customHeight="1" x14ac:dyDescent="0.35">
      <c r="A70" s="327">
        <f t="shared" si="11"/>
        <v>56</v>
      </c>
      <c r="B70" s="328" t="str">
        <f>IF(RESUMEN!B64="","",RESUMEN!B64)</f>
        <v/>
      </c>
      <c r="C70" s="329" t="str">
        <f>IF(RESUMEN!C64="","",RESUMEN!C64)</f>
        <v/>
      </c>
      <c r="D70" s="328" t="str">
        <f>IF(RESUMEN!D64="","",RESUMEN!D64)</f>
        <v/>
      </c>
      <c r="E70" s="330"/>
      <c r="F70" s="331">
        <f t="shared" si="15"/>
        <v>0</v>
      </c>
      <c r="G70" s="330"/>
      <c r="H70" s="330"/>
      <c r="I70" s="332">
        <f>IF(H70=$R$2,'SS-SMI'!$H$22,IF(H70=$S$2,'SS-SMI'!$I$22,IF(H70=$T$2,'SS-SMI'!$J$22,0)))</f>
        <v>0</v>
      </c>
      <c r="J70" s="332">
        <f t="shared" si="16"/>
        <v>0</v>
      </c>
      <c r="K70" s="332">
        <f t="shared" si="17"/>
        <v>0</v>
      </c>
      <c r="L70" s="333"/>
      <c r="M70" s="333"/>
      <c r="N70" s="333"/>
      <c r="O70" s="332">
        <f t="shared" si="18"/>
        <v>0</v>
      </c>
      <c r="P70" s="332">
        <f t="shared" si="19"/>
        <v>0</v>
      </c>
      <c r="Q70" s="332">
        <f t="shared" si="20"/>
        <v>0</v>
      </c>
      <c r="R70" s="334">
        <f t="shared" si="21"/>
        <v>0</v>
      </c>
      <c r="S70" s="335">
        <v>0</v>
      </c>
      <c r="T70" s="335">
        <v>0</v>
      </c>
      <c r="U70" s="335"/>
      <c r="V70" s="336">
        <f t="shared" si="22"/>
        <v>0</v>
      </c>
      <c r="W70" s="336">
        <f t="shared" si="23"/>
        <v>0</v>
      </c>
      <c r="X70" s="333"/>
      <c r="Y70" s="337">
        <f t="shared" si="24"/>
        <v>0</v>
      </c>
      <c r="Z70" s="338"/>
      <c r="AA70" s="339"/>
      <c r="AB70" s="340"/>
      <c r="AC70" s="339"/>
      <c r="AD70" s="341">
        <f t="shared" si="25"/>
        <v>0</v>
      </c>
    </row>
    <row r="71" spans="1:30" ht="20.149999999999999" customHeight="1" x14ac:dyDescent="0.35">
      <c r="A71" s="327">
        <f t="shared" si="11"/>
        <v>57</v>
      </c>
      <c r="B71" s="328" t="str">
        <f>IF(RESUMEN!B65="","",RESUMEN!B65)</f>
        <v/>
      </c>
      <c r="C71" s="329" t="str">
        <f>IF(RESUMEN!C65="","",RESUMEN!C65)</f>
        <v/>
      </c>
      <c r="D71" s="328" t="str">
        <f>IF(RESUMEN!D65="","",RESUMEN!D65)</f>
        <v/>
      </c>
      <c r="E71" s="330"/>
      <c r="F71" s="331">
        <f t="shared" si="15"/>
        <v>0</v>
      </c>
      <c r="G71" s="330"/>
      <c r="H71" s="330"/>
      <c r="I71" s="332">
        <f>IF(H71=$R$2,'SS-SMI'!$H$22,IF(H71=$S$2,'SS-SMI'!$I$22,IF(H71=$T$2,'SS-SMI'!$J$22,0)))</f>
        <v>0</v>
      </c>
      <c r="J71" s="332">
        <f t="shared" si="16"/>
        <v>0</v>
      </c>
      <c r="K71" s="332">
        <f t="shared" si="17"/>
        <v>0</v>
      </c>
      <c r="L71" s="333"/>
      <c r="M71" s="333"/>
      <c r="N71" s="333"/>
      <c r="O71" s="332">
        <f t="shared" si="18"/>
        <v>0</v>
      </c>
      <c r="P71" s="332">
        <f t="shared" si="19"/>
        <v>0</v>
      </c>
      <c r="Q71" s="332">
        <f t="shared" si="20"/>
        <v>0</v>
      </c>
      <c r="R71" s="334">
        <f t="shared" si="21"/>
        <v>0</v>
      </c>
      <c r="S71" s="335">
        <v>0</v>
      </c>
      <c r="T71" s="335">
        <v>0</v>
      </c>
      <c r="U71" s="335"/>
      <c r="V71" s="336">
        <f t="shared" si="22"/>
        <v>0</v>
      </c>
      <c r="W71" s="336">
        <f t="shared" si="23"/>
        <v>0</v>
      </c>
      <c r="X71" s="333"/>
      <c r="Y71" s="337">
        <f t="shared" si="24"/>
        <v>0</v>
      </c>
      <c r="Z71" s="338"/>
      <c r="AA71" s="339"/>
      <c r="AB71" s="340"/>
      <c r="AC71" s="339"/>
      <c r="AD71" s="341">
        <f t="shared" si="25"/>
        <v>0</v>
      </c>
    </row>
    <row r="72" spans="1:30" ht="20.149999999999999" customHeight="1" x14ac:dyDescent="0.35">
      <c r="A72" s="327">
        <f t="shared" si="11"/>
        <v>58</v>
      </c>
      <c r="B72" s="328" t="str">
        <f>IF(RESUMEN!B66="","",RESUMEN!B66)</f>
        <v/>
      </c>
      <c r="C72" s="329" t="str">
        <f>IF(RESUMEN!C66="","",RESUMEN!C66)</f>
        <v/>
      </c>
      <c r="D72" s="328" t="str">
        <f>IF(RESUMEN!D66="","",RESUMEN!D66)</f>
        <v/>
      </c>
      <c r="E72" s="330"/>
      <c r="F72" s="331">
        <f t="shared" si="15"/>
        <v>0</v>
      </c>
      <c r="G72" s="330"/>
      <c r="H72" s="330"/>
      <c r="I72" s="332">
        <f>IF(H72=$R$2,'SS-SMI'!$H$22,IF(H72=$S$2,'SS-SMI'!$I$22,IF(H72=$T$2,'SS-SMI'!$J$22,0)))</f>
        <v>0</v>
      </c>
      <c r="J72" s="332">
        <f t="shared" si="16"/>
        <v>0</v>
      </c>
      <c r="K72" s="332">
        <f t="shared" si="17"/>
        <v>0</v>
      </c>
      <c r="L72" s="333"/>
      <c r="M72" s="333"/>
      <c r="N72" s="333"/>
      <c r="O72" s="332">
        <f t="shared" si="18"/>
        <v>0</v>
      </c>
      <c r="P72" s="332">
        <f t="shared" si="19"/>
        <v>0</v>
      </c>
      <c r="Q72" s="332">
        <f t="shared" si="20"/>
        <v>0</v>
      </c>
      <c r="R72" s="334">
        <f t="shared" si="21"/>
        <v>0</v>
      </c>
      <c r="S72" s="335">
        <v>0</v>
      </c>
      <c r="T72" s="335">
        <v>0</v>
      </c>
      <c r="U72" s="335"/>
      <c r="V72" s="336">
        <f t="shared" si="22"/>
        <v>0</v>
      </c>
      <c r="W72" s="336">
        <f t="shared" si="23"/>
        <v>0</v>
      </c>
      <c r="X72" s="333"/>
      <c r="Y72" s="337">
        <f t="shared" si="24"/>
        <v>0</v>
      </c>
      <c r="Z72" s="338"/>
      <c r="AA72" s="339"/>
      <c r="AB72" s="340"/>
      <c r="AC72" s="339"/>
      <c r="AD72" s="341">
        <f t="shared" si="25"/>
        <v>0</v>
      </c>
    </row>
    <row r="73" spans="1:30" ht="20.149999999999999" customHeight="1" x14ac:dyDescent="0.35">
      <c r="A73" s="327">
        <f t="shared" si="11"/>
        <v>59</v>
      </c>
      <c r="B73" s="328" t="str">
        <f>IF(RESUMEN!B67="","",RESUMEN!B67)</f>
        <v/>
      </c>
      <c r="C73" s="329" t="str">
        <f>IF(RESUMEN!C67="","",RESUMEN!C67)</f>
        <v/>
      </c>
      <c r="D73" s="328" t="str">
        <f>IF(RESUMEN!D67="","",RESUMEN!D67)</f>
        <v/>
      </c>
      <c r="E73" s="330"/>
      <c r="F73" s="331">
        <f t="shared" si="15"/>
        <v>0</v>
      </c>
      <c r="G73" s="330"/>
      <c r="H73" s="330"/>
      <c r="I73" s="332">
        <f>IF(H73=$R$2,'SS-SMI'!$H$22,IF(H73=$S$2,'SS-SMI'!$I$22,IF(H73=$T$2,'SS-SMI'!$J$22,0)))</f>
        <v>0</v>
      </c>
      <c r="J73" s="332">
        <f t="shared" si="16"/>
        <v>0</v>
      </c>
      <c r="K73" s="332">
        <f t="shared" si="17"/>
        <v>0</v>
      </c>
      <c r="L73" s="333"/>
      <c r="M73" s="333"/>
      <c r="N73" s="333"/>
      <c r="O73" s="332">
        <f t="shared" si="18"/>
        <v>0</v>
      </c>
      <c r="P73" s="332">
        <f t="shared" si="19"/>
        <v>0</v>
      </c>
      <c r="Q73" s="332">
        <f t="shared" si="20"/>
        <v>0</v>
      </c>
      <c r="R73" s="334">
        <f t="shared" si="21"/>
        <v>0</v>
      </c>
      <c r="S73" s="335">
        <v>0</v>
      </c>
      <c r="T73" s="335">
        <v>0</v>
      </c>
      <c r="U73" s="335"/>
      <c r="V73" s="336">
        <f t="shared" si="22"/>
        <v>0</v>
      </c>
      <c r="W73" s="336">
        <f t="shared" si="23"/>
        <v>0</v>
      </c>
      <c r="X73" s="333"/>
      <c r="Y73" s="337">
        <f t="shared" si="24"/>
        <v>0</v>
      </c>
      <c r="Z73" s="338"/>
      <c r="AA73" s="339"/>
      <c r="AB73" s="340"/>
      <c r="AC73" s="339"/>
      <c r="AD73" s="341">
        <f t="shared" si="25"/>
        <v>0</v>
      </c>
    </row>
    <row r="74" spans="1:30" ht="20.149999999999999" customHeight="1" x14ac:dyDescent="0.35">
      <c r="A74" s="327">
        <f t="shared" si="11"/>
        <v>60</v>
      </c>
      <c r="B74" s="328" t="str">
        <f>IF(RESUMEN!B68="","",RESUMEN!B68)</f>
        <v/>
      </c>
      <c r="C74" s="329" t="str">
        <f>IF(RESUMEN!C68="","",RESUMEN!C68)</f>
        <v/>
      </c>
      <c r="D74" s="328" t="str">
        <f>IF(RESUMEN!D68="","",RESUMEN!D68)</f>
        <v/>
      </c>
      <c r="E74" s="330"/>
      <c r="F74" s="331">
        <f t="shared" si="15"/>
        <v>0</v>
      </c>
      <c r="G74" s="330"/>
      <c r="H74" s="330"/>
      <c r="I74" s="332">
        <f>IF(H74=$R$2,'SS-SMI'!$H$22,IF(H74=$S$2,'SS-SMI'!$I$22,IF(H74=$T$2,'SS-SMI'!$J$22,0)))</f>
        <v>0</v>
      </c>
      <c r="J74" s="332">
        <f t="shared" si="16"/>
        <v>0</v>
      </c>
      <c r="K74" s="332">
        <f t="shared" si="17"/>
        <v>0</v>
      </c>
      <c r="L74" s="333"/>
      <c r="M74" s="333"/>
      <c r="N74" s="333"/>
      <c r="O74" s="332">
        <f t="shared" si="18"/>
        <v>0</v>
      </c>
      <c r="P74" s="332">
        <f t="shared" si="19"/>
        <v>0</v>
      </c>
      <c r="Q74" s="332">
        <f t="shared" si="20"/>
        <v>0</v>
      </c>
      <c r="R74" s="334">
        <f t="shared" si="21"/>
        <v>0</v>
      </c>
      <c r="S74" s="335">
        <v>0</v>
      </c>
      <c r="T74" s="335">
        <v>0</v>
      </c>
      <c r="U74" s="335"/>
      <c r="V74" s="336">
        <f t="shared" si="22"/>
        <v>0</v>
      </c>
      <c r="W74" s="336">
        <f t="shared" si="23"/>
        <v>0</v>
      </c>
      <c r="X74" s="333"/>
      <c r="Y74" s="337">
        <f t="shared" si="24"/>
        <v>0</v>
      </c>
      <c r="Z74" s="338"/>
      <c r="AA74" s="339"/>
      <c r="AB74" s="340"/>
      <c r="AC74" s="339"/>
      <c r="AD74" s="341">
        <f t="shared" si="25"/>
        <v>0</v>
      </c>
    </row>
    <row r="75" spans="1:30" ht="20.149999999999999" customHeight="1" x14ac:dyDescent="0.35">
      <c r="A75" s="327">
        <f t="shared" si="11"/>
        <v>61</v>
      </c>
      <c r="B75" s="328" t="str">
        <f>IF(RESUMEN!B69="","",RESUMEN!B69)</f>
        <v/>
      </c>
      <c r="C75" s="329" t="str">
        <f>IF(RESUMEN!C69="","",RESUMEN!C69)</f>
        <v/>
      </c>
      <c r="D75" s="328" t="str">
        <f>IF(RESUMEN!D69="","",RESUMEN!D69)</f>
        <v/>
      </c>
      <c r="E75" s="330"/>
      <c r="F75" s="331">
        <f t="shared" si="15"/>
        <v>0</v>
      </c>
      <c r="G75" s="330"/>
      <c r="H75" s="330"/>
      <c r="I75" s="332">
        <f>IF(H75=$R$2,'SS-SMI'!$H$22,IF(H75=$S$2,'SS-SMI'!$I$22,IF(H75=$T$2,'SS-SMI'!$J$22,0)))</f>
        <v>0</v>
      </c>
      <c r="J75" s="332">
        <f t="shared" si="16"/>
        <v>0</v>
      </c>
      <c r="K75" s="332">
        <f t="shared" si="17"/>
        <v>0</v>
      </c>
      <c r="L75" s="333"/>
      <c r="M75" s="333"/>
      <c r="N75" s="333"/>
      <c r="O75" s="332">
        <f t="shared" si="18"/>
        <v>0</v>
      </c>
      <c r="P75" s="332">
        <f t="shared" si="19"/>
        <v>0</v>
      </c>
      <c r="Q75" s="332">
        <f t="shared" si="20"/>
        <v>0</v>
      </c>
      <c r="R75" s="334">
        <f t="shared" si="21"/>
        <v>0</v>
      </c>
      <c r="S75" s="335">
        <v>0</v>
      </c>
      <c r="T75" s="335">
        <v>0</v>
      </c>
      <c r="U75" s="335"/>
      <c r="V75" s="336">
        <f t="shared" si="22"/>
        <v>0</v>
      </c>
      <c r="W75" s="336">
        <f t="shared" si="23"/>
        <v>0</v>
      </c>
      <c r="X75" s="333"/>
      <c r="Y75" s="337">
        <f t="shared" si="24"/>
        <v>0</v>
      </c>
      <c r="Z75" s="338"/>
      <c r="AA75" s="339"/>
      <c r="AB75" s="340"/>
      <c r="AC75" s="339"/>
      <c r="AD75" s="341">
        <f t="shared" si="25"/>
        <v>0</v>
      </c>
    </row>
    <row r="76" spans="1:30" ht="20.149999999999999" customHeight="1" x14ac:dyDescent="0.35">
      <c r="A76" s="327">
        <f t="shared" si="11"/>
        <v>62</v>
      </c>
      <c r="B76" s="328" t="str">
        <f>IF(RESUMEN!B70="","",RESUMEN!B70)</f>
        <v/>
      </c>
      <c r="C76" s="329" t="str">
        <f>IF(RESUMEN!C70="","",RESUMEN!C70)</f>
        <v/>
      </c>
      <c r="D76" s="328" t="str">
        <f>IF(RESUMEN!D70="","",RESUMEN!D70)</f>
        <v/>
      </c>
      <c r="E76" s="330"/>
      <c r="F76" s="331">
        <f t="shared" si="15"/>
        <v>0</v>
      </c>
      <c r="G76" s="330"/>
      <c r="H76" s="330"/>
      <c r="I76" s="332">
        <f>IF(H76=$R$2,'SS-SMI'!$H$22,IF(H76=$S$2,'SS-SMI'!$I$22,IF(H76=$T$2,'SS-SMI'!$J$22,0)))</f>
        <v>0</v>
      </c>
      <c r="J76" s="332">
        <f t="shared" si="16"/>
        <v>0</v>
      </c>
      <c r="K76" s="332">
        <f t="shared" si="17"/>
        <v>0</v>
      </c>
      <c r="L76" s="333"/>
      <c r="M76" s="333"/>
      <c r="N76" s="333"/>
      <c r="O76" s="332">
        <f t="shared" si="18"/>
        <v>0</v>
      </c>
      <c r="P76" s="332">
        <f t="shared" si="19"/>
        <v>0</v>
      </c>
      <c r="Q76" s="332">
        <f t="shared" si="20"/>
        <v>0</v>
      </c>
      <c r="R76" s="334">
        <f t="shared" si="21"/>
        <v>0</v>
      </c>
      <c r="S76" s="335">
        <v>0</v>
      </c>
      <c r="T76" s="335">
        <v>0</v>
      </c>
      <c r="U76" s="335"/>
      <c r="V76" s="336">
        <f t="shared" si="22"/>
        <v>0</v>
      </c>
      <c r="W76" s="336">
        <f t="shared" si="23"/>
        <v>0</v>
      </c>
      <c r="X76" s="333"/>
      <c r="Y76" s="337">
        <f t="shared" si="24"/>
        <v>0</v>
      </c>
      <c r="Z76" s="338"/>
      <c r="AA76" s="339"/>
      <c r="AB76" s="340"/>
      <c r="AC76" s="339"/>
      <c r="AD76" s="341">
        <f t="shared" si="25"/>
        <v>0</v>
      </c>
    </row>
    <row r="77" spans="1:30" ht="20.149999999999999" customHeight="1" x14ac:dyDescent="0.35">
      <c r="A77" s="327">
        <f t="shared" si="11"/>
        <v>63</v>
      </c>
      <c r="B77" s="328" t="str">
        <f>IF(RESUMEN!B71="","",RESUMEN!B71)</f>
        <v/>
      </c>
      <c r="C77" s="329" t="str">
        <f>IF(RESUMEN!C71="","",RESUMEN!C71)</f>
        <v/>
      </c>
      <c r="D77" s="328" t="str">
        <f>IF(RESUMEN!D71="","",RESUMEN!D71)</f>
        <v/>
      </c>
      <c r="E77" s="330"/>
      <c r="F77" s="331">
        <f t="shared" si="15"/>
        <v>0</v>
      </c>
      <c r="G77" s="330"/>
      <c r="H77" s="330"/>
      <c r="I77" s="332">
        <f>IF(H77=$R$2,'SS-SMI'!$H$22,IF(H77=$S$2,'SS-SMI'!$I$22,IF(H77=$T$2,'SS-SMI'!$J$22,0)))</f>
        <v>0</v>
      </c>
      <c r="J77" s="332">
        <f t="shared" si="16"/>
        <v>0</v>
      </c>
      <c r="K77" s="332">
        <f t="shared" si="17"/>
        <v>0</v>
      </c>
      <c r="L77" s="333"/>
      <c r="M77" s="333"/>
      <c r="N77" s="333"/>
      <c r="O77" s="332">
        <f t="shared" si="18"/>
        <v>0</v>
      </c>
      <c r="P77" s="332">
        <f t="shared" si="19"/>
        <v>0</v>
      </c>
      <c r="Q77" s="332">
        <f t="shared" si="20"/>
        <v>0</v>
      </c>
      <c r="R77" s="334">
        <f t="shared" si="21"/>
        <v>0</v>
      </c>
      <c r="S77" s="335">
        <v>0</v>
      </c>
      <c r="T77" s="335">
        <v>0</v>
      </c>
      <c r="U77" s="335"/>
      <c r="V77" s="336">
        <f t="shared" si="22"/>
        <v>0</v>
      </c>
      <c r="W77" s="336">
        <f t="shared" si="23"/>
        <v>0</v>
      </c>
      <c r="X77" s="333"/>
      <c r="Y77" s="337">
        <f t="shared" si="24"/>
        <v>0</v>
      </c>
      <c r="Z77" s="338"/>
      <c r="AA77" s="339"/>
      <c r="AB77" s="340"/>
      <c r="AC77" s="339"/>
      <c r="AD77" s="341">
        <f t="shared" si="25"/>
        <v>0</v>
      </c>
    </row>
    <row r="78" spans="1:30" ht="20.149999999999999" customHeight="1" x14ac:dyDescent="0.35">
      <c r="A78" s="327">
        <f t="shared" si="11"/>
        <v>64</v>
      </c>
      <c r="B78" s="328" t="str">
        <f>IF(RESUMEN!B72="","",RESUMEN!B72)</f>
        <v/>
      </c>
      <c r="C78" s="329" t="str">
        <f>IF(RESUMEN!C72="","",RESUMEN!C72)</f>
        <v/>
      </c>
      <c r="D78" s="328" t="str">
        <f>IF(RESUMEN!D72="","",RESUMEN!D72)</f>
        <v/>
      </c>
      <c r="E78" s="330"/>
      <c r="F78" s="331">
        <f t="shared" si="15"/>
        <v>0</v>
      </c>
      <c r="G78" s="330"/>
      <c r="H78" s="330"/>
      <c r="I78" s="332">
        <f>IF(H78=$R$2,'SS-SMI'!$H$22,IF(H78=$S$2,'SS-SMI'!$I$22,IF(H78=$T$2,'SS-SMI'!$J$22,0)))</f>
        <v>0</v>
      </c>
      <c r="J78" s="332">
        <f t="shared" si="16"/>
        <v>0</v>
      </c>
      <c r="K78" s="332">
        <f t="shared" si="17"/>
        <v>0</v>
      </c>
      <c r="L78" s="333"/>
      <c r="M78" s="333"/>
      <c r="N78" s="333"/>
      <c r="O78" s="332">
        <f t="shared" si="18"/>
        <v>0</v>
      </c>
      <c r="P78" s="332">
        <f t="shared" si="19"/>
        <v>0</v>
      </c>
      <c r="Q78" s="332">
        <f t="shared" si="20"/>
        <v>0</v>
      </c>
      <c r="R78" s="334">
        <f t="shared" si="21"/>
        <v>0</v>
      </c>
      <c r="S78" s="335">
        <v>0</v>
      </c>
      <c r="T78" s="335">
        <v>0</v>
      </c>
      <c r="U78" s="335"/>
      <c r="V78" s="336">
        <f t="shared" si="22"/>
        <v>0</v>
      </c>
      <c r="W78" s="336">
        <f t="shared" si="23"/>
        <v>0</v>
      </c>
      <c r="X78" s="333"/>
      <c r="Y78" s="337">
        <f t="shared" si="24"/>
        <v>0</v>
      </c>
      <c r="Z78" s="338"/>
      <c r="AA78" s="339"/>
      <c r="AB78" s="340"/>
      <c r="AC78" s="339"/>
      <c r="AD78" s="341">
        <f t="shared" si="25"/>
        <v>0</v>
      </c>
    </row>
    <row r="79" spans="1:30" ht="20.149999999999999" customHeight="1" x14ac:dyDescent="0.35">
      <c r="A79" s="327">
        <f t="shared" si="11"/>
        <v>65</v>
      </c>
      <c r="B79" s="328" t="str">
        <f>IF(RESUMEN!B73="","",RESUMEN!B73)</f>
        <v/>
      </c>
      <c r="C79" s="329" t="str">
        <f>IF(RESUMEN!C73="","",RESUMEN!C73)</f>
        <v/>
      </c>
      <c r="D79" s="328" t="str">
        <f>IF(RESUMEN!D73="","",RESUMEN!D73)</f>
        <v/>
      </c>
      <c r="E79" s="330"/>
      <c r="F79" s="331">
        <f t="shared" si="15"/>
        <v>0</v>
      </c>
      <c r="G79" s="330"/>
      <c r="H79" s="330"/>
      <c r="I79" s="332">
        <f>IF(H79=$R$2,'SS-SMI'!$H$22,IF(H79=$S$2,'SS-SMI'!$I$22,IF(H79=$T$2,'SS-SMI'!$J$22,0)))</f>
        <v>0</v>
      </c>
      <c r="J79" s="332">
        <f t="shared" si="16"/>
        <v>0</v>
      </c>
      <c r="K79" s="332">
        <f t="shared" si="17"/>
        <v>0</v>
      </c>
      <c r="L79" s="333"/>
      <c r="M79" s="333"/>
      <c r="N79" s="333"/>
      <c r="O79" s="332">
        <f t="shared" si="18"/>
        <v>0</v>
      </c>
      <c r="P79" s="332">
        <f t="shared" si="19"/>
        <v>0</v>
      </c>
      <c r="Q79" s="332">
        <f t="shared" si="20"/>
        <v>0</v>
      </c>
      <c r="R79" s="334">
        <f t="shared" si="21"/>
        <v>0</v>
      </c>
      <c r="S79" s="335">
        <v>0</v>
      </c>
      <c r="T79" s="335">
        <v>0</v>
      </c>
      <c r="U79" s="335"/>
      <c r="V79" s="336">
        <f t="shared" si="22"/>
        <v>0</v>
      </c>
      <c r="W79" s="336">
        <f t="shared" si="23"/>
        <v>0</v>
      </c>
      <c r="X79" s="333"/>
      <c r="Y79" s="337">
        <f t="shared" si="24"/>
        <v>0</v>
      </c>
      <c r="Z79" s="338"/>
      <c r="AA79" s="339"/>
      <c r="AB79" s="340"/>
      <c r="AC79" s="339"/>
      <c r="AD79" s="341">
        <f t="shared" si="25"/>
        <v>0</v>
      </c>
    </row>
    <row r="80" spans="1:30" ht="20.149999999999999" customHeight="1" x14ac:dyDescent="0.35">
      <c r="A80" s="327">
        <f t="shared" si="11"/>
        <v>66</v>
      </c>
      <c r="B80" s="328" t="str">
        <f>IF(RESUMEN!B74="","",RESUMEN!B74)</f>
        <v/>
      </c>
      <c r="C80" s="329" t="str">
        <f>IF(RESUMEN!C74="","",RESUMEN!C74)</f>
        <v/>
      </c>
      <c r="D80" s="328" t="str">
        <f>IF(RESUMEN!D74="","",RESUMEN!D74)</f>
        <v/>
      </c>
      <c r="E80" s="330"/>
      <c r="F80" s="331">
        <f t="shared" si="15"/>
        <v>0</v>
      </c>
      <c r="G80" s="330"/>
      <c r="H80" s="330"/>
      <c r="I80" s="332">
        <f>IF(H80=$R$2,'SS-SMI'!$H$22,IF(H80=$S$2,'SS-SMI'!$I$22,IF(H80=$T$2,'SS-SMI'!$J$22,0)))</f>
        <v>0</v>
      </c>
      <c r="J80" s="332">
        <f t="shared" si="16"/>
        <v>0</v>
      </c>
      <c r="K80" s="332">
        <f t="shared" si="17"/>
        <v>0</v>
      </c>
      <c r="L80" s="333"/>
      <c r="M80" s="333"/>
      <c r="N80" s="333"/>
      <c r="O80" s="332">
        <f t="shared" si="18"/>
        <v>0</v>
      </c>
      <c r="P80" s="332">
        <f t="shared" si="19"/>
        <v>0</v>
      </c>
      <c r="Q80" s="332">
        <f t="shared" si="20"/>
        <v>0</v>
      </c>
      <c r="R80" s="334">
        <f t="shared" si="21"/>
        <v>0</v>
      </c>
      <c r="S80" s="335">
        <v>0</v>
      </c>
      <c r="T80" s="335">
        <v>0</v>
      </c>
      <c r="U80" s="335"/>
      <c r="V80" s="336">
        <f t="shared" si="22"/>
        <v>0</v>
      </c>
      <c r="W80" s="336">
        <f t="shared" si="23"/>
        <v>0</v>
      </c>
      <c r="X80" s="333"/>
      <c r="Y80" s="337">
        <f t="shared" si="24"/>
        <v>0</v>
      </c>
      <c r="Z80" s="338"/>
      <c r="AA80" s="339"/>
      <c r="AB80" s="340"/>
      <c r="AC80" s="339"/>
      <c r="AD80" s="341">
        <f t="shared" si="25"/>
        <v>0</v>
      </c>
    </row>
    <row r="81" spans="1:30" ht="20.149999999999999" customHeight="1" x14ac:dyDescent="0.35">
      <c r="A81" s="327">
        <f t="shared" si="11"/>
        <v>67</v>
      </c>
      <c r="B81" s="328" t="str">
        <f>IF(RESUMEN!B75="","",RESUMEN!B75)</f>
        <v/>
      </c>
      <c r="C81" s="329" t="str">
        <f>IF(RESUMEN!C75="","",RESUMEN!C75)</f>
        <v/>
      </c>
      <c r="D81" s="328" t="str">
        <f>IF(RESUMEN!D75="","",RESUMEN!D75)</f>
        <v/>
      </c>
      <c r="E81" s="330"/>
      <c r="F81" s="331">
        <f t="shared" si="15"/>
        <v>0</v>
      </c>
      <c r="G81" s="330"/>
      <c r="H81" s="330"/>
      <c r="I81" s="332">
        <f>IF(H81=$R$2,'SS-SMI'!$H$22,IF(H81=$S$2,'SS-SMI'!$I$22,IF(H81=$T$2,'SS-SMI'!$J$22,0)))</f>
        <v>0</v>
      </c>
      <c r="J81" s="332">
        <f t="shared" si="16"/>
        <v>0</v>
      </c>
      <c r="K81" s="332">
        <f t="shared" si="17"/>
        <v>0</v>
      </c>
      <c r="L81" s="333"/>
      <c r="M81" s="333"/>
      <c r="N81" s="333"/>
      <c r="O81" s="332">
        <f t="shared" si="18"/>
        <v>0</v>
      </c>
      <c r="P81" s="332">
        <f t="shared" si="19"/>
        <v>0</v>
      </c>
      <c r="Q81" s="332">
        <f t="shared" si="20"/>
        <v>0</v>
      </c>
      <c r="R81" s="334">
        <f t="shared" si="21"/>
        <v>0</v>
      </c>
      <c r="S81" s="335">
        <v>0</v>
      </c>
      <c r="T81" s="335">
        <v>0</v>
      </c>
      <c r="U81" s="335"/>
      <c r="V81" s="336">
        <f t="shared" si="22"/>
        <v>0</v>
      </c>
      <c r="W81" s="336">
        <f t="shared" si="23"/>
        <v>0</v>
      </c>
      <c r="X81" s="333"/>
      <c r="Y81" s="337">
        <f t="shared" si="24"/>
        <v>0</v>
      </c>
      <c r="Z81" s="338"/>
      <c r="AA81" s="339"/>
      <c r="AB81" s="340"/>
      <c r="AC81" s="339"/>
      <c r="AD81" s="341">
        <f t="shared" si="25"/>
        <v>0</v>
      </c>
    </row>
    <row r="82" spans="1:30" ht="20.149999999999999" customHeight="1" x14ac:dyDescent="0.35">
      <c r="A82" s="327">
        <f t="shared" si="11"/>
        <v>68</v>
      </c>
      <c r="B82" s="328" t="str">
        <f>IF(RESUMEN!B76="","",RESUMEN!B76)</f>
        <v/>
      </c>
      <c r="C82" s="329" t="str">
        <f>IF(RESUMEN!C76="","",RESUMEN!C76)</f>
        <v/>
      </c>
      <c r="D82" s="328" t="str">
        <f>IF(RESUMEN!D76="","",RESUMEN!D76)</f>
        <v/>
      </c>
      <c r="E82" s="330"/>
      <c r="F82" s="331">
        <f t="shared" si="15"/>
        <v>0</v>
      </c>
      <c r="G82" s="330"/>
      <c r="H82" s="330"/>
      <c r="I82" s="332">
        <f>IF(H82=$R$2,'SS-SMI'!$H$22,IF(H82=$S$2,'SS-SMI'!$I$22,IF(H82=$T$2,'SS-SMI'!$J$22,0)))</f>
        <v>0</v>
      </c>
      <c r="J82" s="332">
        <f t="shared" si="16"/>
        <v>0</v>
      </c>
      <c r="K82" s="332">
        <f t="shared" si="17"/>
        <v>0</v>
      </c>
      <c r="L82" s="333"/>
      <c r="M82" s="333"/>
      <c r="N82" s="333"/>
      <c r="O82" s="332">
        <f t="shared" si="18"/>
        <v>0</v>
      </c>
      <c r="P82" s="332">
        <f t="shared" si="19"/>
        <v>0</v>
      </c>
      <c r="Q82" s="332">
        <f t="shared" si="20"/>
        <v>0</v>
      </c>
      <c r="R82" s="334">
        <f t="shared" si="21"/>
        <v>0</v>
      </c>
      <c r="S82" s="335">
        <v>0</v>
      </c>
      <c r="T82" s="335">
        <v>0</v>
      </c>
      <c r="U82" s="335"/>
      <c r="V82" s="336">
        <f t="shared" si="22"/>
        <v>0</v>
      </c>
      <c r="W82" s="336">
        <f t="shared" si="23"/>
        <v>0</v>
      </c>
      <c r="X82" s="333"/>
      <c r="Y82" s="337">
        <f t="shared" si="24"/>
        <v>0</v>
      </c>
      <c r="Z82" s="338"/>
      <c r="AA82" s="339"/>
      <c r="AB82" s="340"/>
      <c r="AC82" s="339"/>
      <c r="AD82" s="341">
        <f t="shared" si="25"/>
        <v>0</v>
      </c>
    </row>
    <row r="83" spans="1:30" ht="20.149999999999999" customHeight="1" x14ac:dyDescent="0.35">
      <c r="A83" s="327">
        <f t="shared" si="11"/>
        <v>69</v>
      </c>
      <c r="B83" s="328" t="str">
        <f>IF(RESUMEN!B77="","",RESUMEN!B77)</f>
        <v/>
      </c>
      <c r="C83" s="329" t="str">
        <f>IF(RESUMEN!C77="","",RESUMEN!C77)</f>
        <v/>
      </c>
      <c r="D83" s="328" t="str">
        <f>IF(RESUMEN!D77="","",RESUMEN!D77)</f>
        <v/>
      </c>
      <c r="E83" s="330"/>
      <c r="F83" s="331">
        <f t="shared" si="5"/>
        <v>0</v>
      </c>
      <c r="G83" s="330"/>
      <c r="H83" s="330"/>
      <c r="I83" s="332">
        <f>IF(H83=$R$2,'SS-SMI'!$H$22,IF(H83=$S$2,'SS-SMI'!$I$22,IF(H83=$T$2,'SS-SMI'!$J$22,0)))</f>
        <v>0</v>
      </c>
      <c r="J83" s="332">
        <f t="shared" si="6"/>
        <v>0</v>
      </c>
      <c r="K83" s="332">
        <f t="shared" si="0"/>
        <v>0</v>
      </c>
      <c r="L83" s="333"/>
      <c r="M83" s="333"/>
      <c r="N83" s="333"/>
      <c r="O83" s="332">
        <f t="shared" si="12"/>
        <v>0</v>
      </c>
      <c r="P83" s="332">
        <f t="shared" si="13"/>
        <v>0</v>
      </c>
      <c r="Q83" s="332">
        <f t="shared" si="7"/>
        <v>0</v>
      </c>
      <c r="R83" s="334">
        <f t="shared" si="8"/>
        <v>0</v>
      </c>
      <c r="S83" s="335">
        <v>0</v>
      </c>
      <c r="T83" s="335">
        <v>0</v>
      </c>
      <c r="U83" s="335"/>
      <c r="V83" s="336">
        <f t="shared" si="3"/>
        <v>0</v>
      </c>
      <c r="W83" s="336">
        <f t="shared" si="9"/>
        <v>0</v>
      </c>
      <c r="X83" s="333"/>
      <c r="Y83" s="337">
        <f t="shared" si="10"/>
        <v>0</v>
      </c>
      <c r="Z83" s="338"/>
      <c r="AA83" s="339"/>
      <c r="AB83" s="340"/>
      <c r="AC83" s="339"/>
      <c r="AD83" s="341">
        <f t="shared" si="14"/>
        <v>0</v>
      </c>
    </row>
    <row r="84" spans="1:30" ht="20.149999999999999" customHeight="1" x14ac:dyDescent="0.35">
      <c r="A84" s="56"/>
      <c r="B84" s="318"/>
      <c r="C84" s="318"/>
      <c r="D84" s="318"/>
      <c r="E84" s="318"/>
      <c r="F84" s="318"/>
      <c r="G84" s="318"/>
      <c r="H84" s="318"/>
      <c r="I84" s="318"/>
      <c r="J84" s="318"/>
      <c r="K84" s="318"/>
      <c r="L84" s="319">
        <f>SUM(L15:L83)</f>
        <v>0</v>
      </c>
      <c r="M84" s="318"/>
      <c r="N84" s="318"/>
      <c r="O84" s="319">
        <f t="shared" ref="O84:Z84" si="26">SUM(O15:O83)</f>
        <v>0</v>
      </c>
      <c r="P84" s="319">
        <f t="shared" si="26"/>
        <v>0</v>
      </c>
      <c r="Q84" s="319">
        <f t="shared" si="26"/>
        <v>0</v>
      </c>
      <c r="R84" s="319">
        <f t="shared" si="26"/>
        <v>0</v>
      </c>
      <c r="S84" s="319">
        <f t="shared" si="26"/>
        <v>0</v>
      </c>
      <c r="T84" s="319">
        <f t="shared" si="26"/>
        <v>0</v>
      </c>
      <c r="U84" s="319">
        <f t="shared" si="26"/>
        <v>0</v>
      </c>
      <c r="V84" s="320">
        <f t="shared" si="26"/>
        <v>0</v>
      </c>
      <c r="W84" s="320">
        <f t="shared" si="26"/>
        <v>0</v>
      </c>
      <c r="X84" s="319">
        <f t="shared" si="26"/>
        <v>0</v>
      </c>
      <c r="Y84" s="320">
        <f t="shared" si="26"/>
        <v>0</v>
      </c>
      <c r="Z84" s="321">
        <f t="shared" si="26"/>
        <v>0</v>
      </c>
      <c r="AA84" s="322"/>
      <c r="AB84" s="322"/>
      <c r="AC84" s="322"/>
      <c r="AD84" s="323">
        <f>SUM(AD15:AD83)</f>
        <v>0</v>
      </c>
    </row>
  </sheetData>
  <sheetProtection algorithmName="SHA-512" hashValue="oh2qdnGJFe/1OP8DEpQkR+pWhXwNR3/4GMMrUw4SD/klw6c6ceKygBfTTvXFSOeK6pdgiSwAAksxna354QhGcw==" saltValue="/E0Orbsd2Ou/CEKKCYxOGg==" spinCount="100000" sheet="1" objects="1" scenarios="1"/>
  <mergeCells count="30">
    <mergeCell ref="U6:Y6"/>
    <mergeCell ref="B7:E7"/>
    <mergeCell ref="F7:G7"/>
    <mergeCell ref="O7:Q8"/>
    <mergeCell ref="U7:Y7"/>
    <mergeCell ref="W13:Y13"/>
    <mergeCell ref="Z7:AA7"/>
    <mergeCell ref="B8:E8"/>
    <mergeCell ref="O10:Q10"/>
    <mergeCell ref="O11:Q11"/>
    <mergeCell ref="P12:Q12"/>
    <mergeCell ref="F13:G13"/>
    <mergeCell ref="I13:K13"/>
    <mergeCell ref="O9:Q9"/>
    <mergeCell ref="R1:S1"/>
    <mergeCell ref="P2:Q2"/>
    <mergeCell ref="A2:A13"/>
    <mergeCell ref="E2:F2"/>
    <mergeCell ref="G2:H4"/>
    <mergeCell ref="I2:N4"/>
    <mergeCell ref="O1:Q1"/>
    <mergeCell ref="C6:E6"/>
    <mergeCell ref="F6:G6"/>
    <mergeCell ref="C3:D3"/>
    <mergeCell ref="D4:F5"/>
    <mergeCell ref="O3:Q3"/>
    <mergeCell ref="O4:Q4"/>
    <mergeCell ref="O5:Q5"/>
    <mergeCell ref="O6:Q6"/>
    <mergeCell ref="B2:D2"/>
  </mergeCells>
  <phoneticPr fontId="30" type="noConversion"/>
  <conditionalFormatting sqref="F3">
    <cfRule type="cellIs" dxfId="30" priority="1" stopIfTrue="1" operator="equal">
      <formula>"x"</formula>
    </cfRule>
  </conditionalFormatting>
  <conditionalFormatting sqref="H13:I13 L13">
    <cfRule type="expression" dxfId="29" priority="2" stopIfTrue="1">
      <formula>NOT(ISERROR(SEARCH("OJO",H13)))</formula>
    </cfRule>
  </conditionalFormatting>
  <dataValidations xWindow="22633" yWindow="33360" count="2">
    <dataValidation type="list" allowBlank="1" showErrorMessage="1" sqref="H15:H83">
      <formula1>$R$2:$T$2</formula1>
      <formula2>0</formula2>
    </dataValidation>
    <dataValidation type="list" allowBlank="1" showErrorMessage="1" sqref="AA15:AA83">
      <formula1>$AG$14:$AG$17</formula1>
      <formula2>0</formula2>
    </dataValidation>
  </dataValidations>
  <printOptions horizontalCentered="1" verticalCentered="1"/>
  <pageMargins left="0.31527777777777777" right="0.31527777777777777" top="0.74861111111111112" bottom="0.74861111111111112" header="0.31527777777777777" footer="0.31527777777777777"/>
  <pageSetup paperSize="9" firstPageNumber="0" orientation="landscape" horizontalDpi="300" verticalDpi="300" r:id="rId1"/>
  <headerFooter alignWithMargins="0">
    <oddHeader>&amp;C&amp;A</oddHeader>
    <oddFooter>&amp;R&amp;F</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9"/>
    <pageSetUpPr fitToPage="1"/>
  </sheetPr>
  <dimension ref="A1:AG84"/>
  <sheetViews>
    <sheetView zoomScale="70" zoomScaleNormal="70" workbookViewId="0">
      <selection activeCell="AC19" sqref="AC19"/>
    </sheetView>
  </sheetViews>
  <sheetFormatPr baseColWidth="10" defaultRowHeight="14.5" x14ac:dyDescent="0.35"/>
  <cols>
    <col min="1" max="1" width="7.81640625" customWidth="1"/>
    <col min="3" max="3" width="35.81640625" customWidth="1"/>
    <col min="4" max="4" width="15.1796875" customWidth="1"/>
    <col min="6" max="6" width="7.81640625" customWidth="1"/>
    <col min="7" max="7" width="8.26953125" customWidth="1"/>
    <col min="8" max="9" width="8" customWidth="1"/>
    <col min="10" max="10" width="10.453125" customWidth="1"/>
    <col min="11" max="11" width="8.453125" customWidth="1"/>
    <col min="12" max="12" width="13.54296875" customWidth="1"/>
    <col min="13" max="13" width="10.7265625" customWidth="1"/>
    <col min="15" max="15" width="12.81640625" customWidth="1"/>
    <col min="16" max="16" width="12.26953125" customWidth="1"/>
    <col min="17" max="17" width="12.453125" customWidth="1"/>
    <col min="18" max="18" width="13.54296875" bestFit="1" customWidth="1"/>
    <col min="19" max="19" width="19.1796875" bestFit="1" customWidth="1"/>
    <col min="20" max="20" width="13.54296875" bestFit="1" customWidth="1"/>
    <col min="21" max="21" width="0" hidden="1" customWidth="1"/>
    <col min="22" max="22" width="11.26953125" customWidth="1"/>
    <col min="23" max="23" width="12.81640625" customWidth="1"/>
    <col min="24" max="24" width="12.81640625" hidden="1" customWidth="1"/>
    <col min="25" max="25" width="12.7265625" customWidth="1"/>
    <col min="27" max="27" width="10.7265625" style="31" customWidth="1"/>
    <col min="28" max="28" width="15.1796875" style="130" customWidth="1"/>
    <col min="29" max="29" width="46.26953125" customWidth="1"/>
  </cols>
  <sheetData>
    <row r="1" spans="1:33" ht="15.5" x14ac:dyDescent="0.35">
      <c r="A1" s="5"/>
      <c r="B1" s="37"/>
      <c r="C1" s="37"/>
      <c r="D1" s="37"/>
      <c r="E1" s="37"/>
      <c r="F1" s="37"/>
      <c r="G1" s="37"/>
      <c r="H1" s="37"/>
      <c r="I1" s="37"/>
      <c r="J1" s="37"/>
      <c r="K1" s="37"/>
      <c r="L1" s="37"/>
      <c r="M1" s="37"/>
      <c r="N1" s="37"/>
      <c r="O1" s="407" t="s">
        <v>8</v>
      </c>
      <c r="P1" s="407"/>
      <c r="Q1" s="407"/>
      <c r="R1" s="400" t="str">
        <f>RESUMEN!D2</f>
        <v/>
      </c>
      <c r="S1" s="400"/>
      <c r="T1" s="37"/>
      <c r="U1" s="37"/>
      <c r="V1" s="37"/>
      <c r="W1" s="37"/>
      <c r="X1" s="37"/>
      <c r="Y1" s="37"/>
      <c r="Z1" s="37"/>
      <c r="AA1" s="38"/>
      <c r="AB1" s="57"/>
      <c r="AC1" s="37"/>
      <c r="AD1" s="37"/>
    </row>
    <row r="2" spans="1:33" ht="15.75" customHeight="1" x14ac:dyDescent="0.35">
      <c r="A2" s="402"/>
      <c r="B2" s="415" t="s">
        <v>274</v>
      </c>
      <c r="C2" s="415"/>
      <c r="D2" s="415"/>
      <c r="E2" s="429" t="str">
        <f>'SS-SMI'!E3</f>
        <v>2024</v>
      </c>
      <c r="F2" s="429"/>
      <c r="G2" s="430" t="s">
        <v>58</v>
      </c>
      <c r="H2" s="430"/>
      <c r="I2" s="431" t="str">
        <f>IF(RESUMEN!D3="","",RESUMEN!D3)</f>
        <v/>
      </c>
      <c r="J2" s="431"/>
      <c r="K2" s="431"/>
      <c r="L2" s="431"/>
      <c r="M2" s="431"/>
      <c r="N2" s="431"/>
      <c r="O2" s="141"/>
      <c r="P2" s="401" t="s">
        <v>59</v>
      </c>
      <c r="Q2" s="401"/>
      <c r="R2" s="143">
        <f>'SS-SMI'!D9</f>
        <v>2024</v>
      </c>
      <c r="S2" s="143">
        <f>'SS-SMI'!E9</f>
        <v>2025</v>
      </c>
      <c r="T2" s="143">
        <f>'SS-SMI'!F9</f>
        <v>2026</v>
      </c>
      <c r="U2" s="37"/>
      <c r="V2" s="37"/>
      <c r="W2" s="37"/>
      <c r="X2" s="37"/>
      <c r="Y2" s="37"/>
      <c r="Z2" s="37"/>
      <c r="AA2" s="38"/>
      <c r="AB2" s="57"/>
      <c r="AC2" s="37"/>
      <c r="AD2" s="37"/>
    </row>
    <row r="3" spans="1:33" ht="21" customHeight="1" x14ac:dyDescent="0.35">
      <c r="A3" s="402"/>
      <c r="B3" s="39"/>
      <c r="C3" s="410"/>
      <c r="D3" s="410"/>
      <c r="E3" s="39"/>
      <c r="F3" s="40"/>
      <c r="G3" s="430"/>
      <c r="H3" s="430"/>
      <c r="I3" s="431"/>
      <c r="J3" s="431"/>
      <c r="K3" s="431"/>
      <c r="L3" s="431"/>
      <c r="M3" s="431"/>
      <c r="N3" s="431"/>
      <c r="O3" s="414" t="s">
        <v>16</v>
      </c>
      <c r="P3" s="412"/>
      <c r="Q3" s="413"/>
      <c r="R3" s="144">
        <f>'SS-SMI'!D11</f>
        <v>53.61</v>
      </c>
      <c r="S3" s="144">
        <f>'SS-SMI'!E11</f>
        <v>55.97</v>
      </c>
      <c r="T3" s="144">
        <f>'SS-SMI'!F11</f>
        <v>0</v>
      </c>
      <c r="U3" s="37"/>
      <c r="V3" s="37"/>
      <c r="W3" s="37"/>
      <c r="X3" s="37"/>
      <c r="Y3" s="37"/>
      <c r="Z3" s="37"/>
      <c r="AA3" s="38"/>
      <c r="AB3" s="57"/>
      <c r="AC3" s="37"/>
      <c r="AD3" s="37"/>
    </row>
    <row r="4" spans="1:33" x14ac:dyDescent="0.35">
      <c r="A4" s="402"/>
      <c r="B4" s="39"/>
      <c r="C4" s="39"/>
      <c r="D4" s="411"/>
      <c r="E4" s="411"/>
      <c r="F4" s="411"/>
      <c r="G4" s="430"/>
      <c r="H4" s="430"/>
      <c r="I4" s="431"/>
      <c r="J4" s="431"/>
      <c r="K4" s="431"/>
      <c r="L4" s="431"/>
      <c r="M4" s="431"/>
      <c r="N4" s="431"/>
      <c r="O4" s="414" t="s">
        <v>20</v>
      </c>
      <c r="P4" s="412"/>
      <c r="Q4" s="413"/>
      <c r="R4" s="144">
        <f>'SS-SMI'!D12</f>
        <v>72.77</v>
      </c>
      <c r="S4" s="144">
        <f>'SS-SMI'!E12</f>
        <v>75.959999999999994</v>
      </c>
      <c r="T4" s="144">
        <f>'SS-SMI'!F12</f>
        <v>0</v>
      </c>
      <c r="U4" s="37"/>
      <c r="V4" s="37"/>
      <c r="W4" s="37"/>
      <c r="X4" s="37"/>
      <c r="Y4" s="37"/>
      <c r="Z4" s="37"/>
      <c r="AA4" s="38"/>
      <c r="AB4" s="57"/>
      <c r="AC4" s="37"/>
      <c r="AD4" s="37"/>
    </row>
    <row r="5" spans="1:33" ht="15.75" customHeight="1" x14ac:dyDescent="0.35">
      <c r="A5" s="402"/>
      <c r="B5" s="39"/>
      <c r="C5" s="39"/>
      <c r="D5" s="411"/>
      <c r="E5" s="411"/>
      <c r="F5" s="411"/>
      <c r="G5" s="41"/>
      <c r="H5" s="42"/>
      <c r="I5" s="43"/>
      <c r="J5" s="43"/>
      <c r="K5" s="43"/>
      <c r="L5" s="43"/>
      <c r="M5" s="43"/>
      <c r="N5" s="43"/>
      <c r="O5" s="414" t="s">
        <v>22</v>
      </c>
      <c r="P5" s="412"/>
      <c r="Q5" s="413"/>
      <c r="R5" s="144">
        <f>'SS-SMI'!D13</f>
        <v>4.07</v>
      </c>
      <c r="S5" s="144">
        <f>'SS-SMI'!E13</f>
        <v>4.25</v>
      </c>
      <c r="T5" s="144">
        <f>'SS-SMI'!F13</f>
        <v>0</v>
      </c>
      <c r="U5" s="37"/>
      <c r="V5" s="37"/>
      <c r="W5" s="37"/>
      <c r="X5" s="37"/>
      <c r="Y5" s="37"/>
      <c r="Z5" s="44"/>
      <c r="AA5" s="45"/>
      <c r="AB5" s="57"/>
      <c r="AC5" s="37"/>
      <c r="AD5" s="37"/>
    </row>
    <row r="6" spans="1:33" ht="15.75" customHeight="1" x14ac:dyDescent="0.35">
      <c r="A6" s="402"/>
      <c r="B6" s="46"/>
      <c r="C6" s="408" t="s">
        <v>60</v>
      </c>
      <c r="D6" s="408"/>
      <c r="E6" s="408"/>
      <c r="F6" s="409" t="str">
        <f>IF(RESUMEN!D4="","",RESUMEN!D4)</f>
        <v/>
      </c>
      <c r="G6" s="409"/>
      <c r="H6" s="43"/>
      <c r="I6" s="43"/>
      <c r="J6" s="43"/>
      <c r="K6" s="43"/>
      <c r="L6" s="43"/>
      <c r="M6" s="43"/>
      <c r="N6" s="43"/>
      <c r="O6" s="414" t="s">
        <v>24</v>
      </c>
      <c r="P6" s="412"/>
      <c r="Q6" s="413"/>
      <c r="R6" s="144">
        <f>'SS-SMI'!D14</f>
        <v>2</v>
      </c>
      <c r="S6" s="144">
        <f>'SS-SMI'!E14</f>
        <v>2.09</v>
      </c>
      <c r="T6" s="144">
        <f>'SS-SMI'!F14</f>
        <v>0</v>
      </c>
      <c r="U6" s="421"/>
      <c r="V6" s="421"/>
      <c r="W6" s="421"/>
      <c r="X6" s="421"/>
      <c r="Y6" s="421"/>
      <c r="Z6" s="47"/>
      <c r="AA6" s="47"/>
      <c r="AB6" s="57"/>
      <c r="AC6" s="37"/>
      <c r="AD6" s="37"/>
    </row>
    <row r="7" spans="1:33" ht="15.75" customHeight="1" x14ac:dyDescent="0.35">
      <c r="A7" s="402"/>
      <c r="B7" s="408" t="s">
        <v>61</v>
      </c>
      <c r="C7" s="408"/>
      <c r="D7" s="408"/>
      <c r="E7" s="408"/>
      <c r="F7" s="409" t="str">
        <f>IF(RESUMEN!D5="","",RESUMEN!D5)</f>
        <v/>
      </c>
      <c r="G7" s="409"/>
      <c r="H7" s="43"/>
      <c r="I7" s="43"/>
      <c r="J7" s="43"/>
      <c r="K7" s="43"/>
      <c r="L7" s="43"/>
      <c r="M7" s="43"/>
      <c r="N7" s="43"/>
      <c r="O7" s="422" t="s">
        <v>26</v>
      </c>
      <c r="P7" s="423"/>
      <c r="Q7" s="424"/>
      <c r="R7" s="144">
        <f>'SS-SMI'!D15</f>
        <v>3.82</v>
      </c>
      <c r="S7" s="144">
        <f>'SS-SMI'!E15</f>
        <v>3.99</v>
      </c>
      <c r="T7" s="144">
        <f>'SS-SMI'!F15</f>
        <v>0</v>
      </c>
      <c r="U7" s="428" t="s">
        <v>62</v>
      </c>
      <c r="V7" s="428"/>
      <c r="W7" s="428"/>
      <c r="X7" s="428"/>
      <c r="Y7" s="428"/>
      <c r="Z7" s="417">
        <f>'SS-SMI'!D24</f>
        <v>421</v>
      </c>
      <c r="AA7" s="417">
        <f>'SS-SMI'!E22</f>
        <v>39.466666666666669</v>
      </c>
      <c r="AB7" s="57"/>
      <c r="AC7" s="37"/>
      <c r="AD7" s="37"/>
    </row>
    <row r="8" spans="1:33" x14ac:dyDescent="0.35">
      <c r="A8" s="402"/>
      <c r="B8" s="418"/>
      <c r="C8" s="418"/>
      <c r="D8" s="418"/>
      <c r="E8" s="418"/>
      <c r="F8" s="43"/>
      <c r="G8" s="43"/>
      <c r="H8" s="43"/>
      <c r="I8" s="48"/>
      <c r="J8" s="48"/>
      <c r="K8" s="48"/>
      <c r="L8" s="48"/>
      <c r="M8" s="48"/>
      <c r="N8" s="48"/>
      <c r="O8" s="425"/>
      <c r="P8" s="426"/>
      <c r="Q8" s="427"/>
      <c r="R8" s="144">
        <f>'SS-SMI'!D16</f>
        <v>3.56</v>
      </c>
      <c r="S8" s="144">
        <f>'SS-SMI'!E16</f>
        <v>3.72</v>
      </c>
      <c r="T8" s="144">
        <f>'SS-SMI'!F16</f>
        <v>0</v>
      </c>
      <c r="U8" s="49"/>
      <c r="V8" s="49"/>
      <c r="W8" s="49"/>
      <c r="X8" s="49"/>
      <c r="Y8" s="49"/>
      <c r="Z8" s="37"/>
      <c r="AA8" s="38"/>
      <c r="AB8" s="57"/>
      <c r="AC8" s="37"/>
      <c r="AD8" s="37"/>
    </row>
    <row r="9" spans="1:33" x14ac:dyDescent="0.35">
      <c r="A9" s="402"/>
      <c r="B9" s="128"/>
      <c r="C9" s="128"/>
      <c r="D9" s="128"/>
      <c r="E9" s="128"/>
      <c r="F9" s="43"/>
      <c r="G9" s="43"/>
      <c r="H9" s="43"/>
      <c r="I9" s="48"/>
      <c r="J9" s="48"/>
      <c r="K9" s="48"/>
      <c r="L9" s="48"/>
      <c r="M9" s="48"/>
      <c r="N9" s="48"/>
      <c r="O9" s="414" t="s">
        <v>245</v>
      </c>
      <c r="P9" s="412"/>
      <c r="Q9" s="413"/>
      <c r="R9" s="144">
        <f>'SS-SMI'!D17</f>
        <v>7.6726459999999985</v>
      </c>
      <c r="S9" s="144">
        <f>'SS-SMI'!E17</f>
        <v>9.2540399999999998</v>
      </c>
      <c r="T9" s="144">
        <f>'SS-SMI'!F17</f>
        <v>0</v>
      </c>
      <c r="U9" s="49"/>
      <c r="V9" s="49"/>
      <c r="W9" s="49"/>
      <c r="X9" s="49"/>
      <c r="Y9" s="49"/>
      <c r="Z9" s="37"/>
      <c r="AA9" s="38"/>
      <c r="AB9" s="57"/>
      <c r="AC9" s="37"/>
      <c r="AD9" s="37"/>
    </row>
    <row r="10" spans="1:33" x14ac:dyDescent="0.35">
      <c r="A10" s="402"/>
      <c r="B10" s="37"/>
      <c r="C10" s="37"/>
      <c r="D10" s="37"/>
      <c r="E10" s="37"/>
      <c r="F10" s="43"/>
      <c r="G10" s="43"/>
      <c r="H10" s="43"/>
      <c r="I10" s="48"/>
      <c r="J10" s="48"/>
      <c r="K10" s="48"/>
      <c r="L10" s="48"/>
      <c r="M10" s="48"/>
      <c r="N10" s="48"/>
      <c r="O10" s="401" t="s">
        <v>246</v>
      </c>
      <c r="P10" s="401"/>
      <c r="Q10" s="401"/>
      <c r="R10" s="50">
        <f>'SS-SMI'!D18</f>
        <v>147.50264599999997</v>
      </c>
      <c r="S10" s="50">
        <f>'SS-SMI'!E18</f>
        <v>155.23404000000002</v>
      </c>
      <c r="T10" s="50">
        <f>'SS-SMI'!F18</f>
        <v>0</v>
      </c>
      <c r="U10" s="37"/>
      <c r="V10" s="37"/>
      <c r="W10" s="37"/>
      <c r="X10" s="37"/>
      <c r="Y10" s="37"/>
      <c r="Z10" s="37"/>
      <c r="AA10" s="38"/>
      <c r="AB10" s="57"/>
      <c r="AC10" s="37"/>
      <c r="AD10" s="37"/>
    </row>
    <row r="11" spans="1:33" x14ac:dyDescent="0.35">
      <c r="A11" s="402"/>
      <c r="B11" s="37"/>
      <c r="C11" s="37"/>
      <c r="D11" s="37"/>
      <c r="E11" s="51"/>
      <c r="F11" s="43"/>
      <c r="G11" s="43"/>
      <c r="H11" s="43"/>
      <c r="I11" s="52"/>
      <c r="J11" s="52"/>
      <c r="K11" s="52"/>
      <c r="L11" s="52"/>
      <c r="M11" s="52"/>
      <c r="N11" s="52"/>
      <c r="O11" s="401" t="s">
        <v>63</v>
      </c>
      <c r="P11" s="401"/>
      <c r="Q11" s="401"/>
      <c r="R11" s="142">
        <f>'SS-SMI'!D22</f>
        <v>37.799999999999997</v>
      </c>
      <c r="S11" s="142">
        <f>'SS-SMI'!E22</f>
        <v>39.466666666666669</v>
      </c>
      <c r="T11" s="142">
        <f>'SS-SMI'!F22</f>
        <v>0</v>
      </c>
      <c r="U11" s="37"/>
      <c r="V11" s="37"/>
      <c r="W11" s="37"/>
      <c r="X11" s="37"/>
      <c r="Y11" s="37"/>
      <c r="Z11" s="37"/>
      <c r="AA11" s="38"/>
      <c r="AB11" s="129"/>
      <c r="AC11" s="37"/>
      <c r="AD11" s="37"/>
    </row>
    <row r="12" spans="1:33" x14ac:dyDescent="0.35">
      <c r="A12" s="402"/>
      <c r="B12" s="37"/>
      <c r="C12" s="37"/>
      <c r="D12" s="37"/>
      <c r="E12" s="37"/>
      <c r="F12" s="37"/>
      <c r="G12" s="37"/>
      <c r="H12" s="43"/>
      <c r="I12" s="43"/>
      <c r="J12" s="43"/>
      <c r="K12" s="43"/>
      <c r="L12" s="43"/>
      <c r="M12" s="43"/>
      <c r="N12" s="43"/>
      <c r="O12" s="141"/>
      <c r="P12" s="401" t="s">
        <v>64</v>
      </c>
      <c r="Q12" s="401"/>
      <c r="R12" s="145">
        <f>'SS-SMI'!D21</f>
        <v>1134</v>
      </c>
      <c r="S12" s="145">
        <f>'SS-SMI'!E21</f>
        <v>1184</v>
      </c>
      <c r="T12" s="145">
        <f>'SS-SMI'!F21</f>
        <v>0</v>
      </c>
      <c r="U12" s="37"/>
      <c r="V12" s="37"/>
      <c r="W12" s="37"/>
      <c r="X12" s="37"/>
      <c r="Y12" s="37"/>
      <c r="Z12" s="37"/>
      <c r="AA12" s="38"/>
      <c r="AB12" s="57"/>
      <c r="AC12" s="37"/>
      <c r="AD12" s="37"/>
    </row>
    <row r="13" spans="1:33" ht="15" customHeight="1" x14ac:dyDescent="0.35">
      <c r="A13" s="360"/>
      <c r="B13" s="37"/>
      <c r="C13" s="37"/>
      <c r="D13" s="37"/>
      <c r="E13" s="37"/>
      <c r="F13" s="419" t="s">
        <v>65</v>
      </c>
      <c r="G13" s="419"/>
      <c r="H13" s="54"/>
      <c r="I13" s="420" t="s">
        <v>66</v>
      </c>
      <c r="J13" s="420"/>
      <c r="K13" s="420"/>
      <c r="L13" s="54"/>
      <c r="M13" s="43"/>
      <c r="N13" s="43"/>
      <c r="O13" s="42"/>
      <c r="P13" s="42"/>
      <c r="Q13" s="42"/>
      <c r="R13" s="42"/>
      <c r="S13" s="37"/>
      <c r="T13" s="37"/>
      <c r="U13" s="37"/>
      <c r="V13" s="37"/>
      <c r="W13" s="416" t="s">
        <v>67</v>
      </c>
      <c r="X13" s="416"/>
      <c r="Y13" s="416"/>
      <c r="Z13" s="37"/>
      <c r="AA13" s="38"/>
      <c r="AB13" s="57"/>
      <c r="AC13" s="37"/>
      <c r="AD13" s="37"/>
    </row>
    <row r="14" spans="1:33" s="119" customFormat="1" ht="73.5" customHeight="1" x14ac:dyDescent="0.15">
      <c r="A14" s="343" t="s">
        <v>68</v>
      </c>
      <c r="B14" s="343" t="s">
        <v>41</v>
      </c>
      <c r="C14" s="343" t="s">
        <v>69</v>
      </c>
      <c r="D14" s="343" t="s">
        <v>70</v>
      </c>
      <c r="E14" s="343" t="s">
        <v>71</v>
      </c>
      <c r="F14" s="343" t="s">
        <v>72</v>
      </c>
      <c r="G14" s="343" t="s">
        <v>73</v>
      </c>
      <c r="H14" s="343" t="s">
        <v>13</v>
      </c>
      <c r="I14" s="343" t="s">
        <v>74</v>
      </c>
      <c r="J14" s="343" t="s">
        <v>75</v>
      </c>
      <c r="K14" s="343" t="s">
        <v>76</v>
      </c>
      <c r="L14" s="343" t="s">
        <v>77</v>
      </c>
      <c r="M14" s="343" t="s">
        <v>78</v>
      </c>
      <c r="N14" s="343" t="s">
        <v>79</v>
      </c>
      <c r="O14" s="343" t="s">
        <v>80</v>
      </c>
      <c r="P14" s="343" t="s">
        <v>81</v>
      </c>
      <c r="Q14" s="343" t="s">
        <v>82</v>
      </c>
      <c r="R14" s="343" t="s">
        <v>83</v>
      </c>
      <c r="S14" s="343" t="s">
        <v>84</v>
      </c>
      <c r="T14" s="343" t="s">
        <v>85</v>
      </c>
      <c r="U14" s="343" t="s">
        <v>86</v>
      </c>
      <c r="V14" s="343" t="s">
        <v>87</v>
      </c>
      <c r="W14" s="343" t="s">
        <v>88</v>
      </c>
      <c r="X14" s="343" t="s">
        <v>89</v>
      </c>
      <c r="Y14" s="343" t="s">
        <v>90</v>
      </c>
      <c r="Z14" s="343" t="s">
        <v>91</v>
      </c>
      <c r="AA14" s="343" t="s">
        <v>92</v>
      </c>
      <c r="AB14" s="343" t="s">
        <v>93</v>
      </c>
      <c r="AC14" s="343" t="s">
        <v>94</v>
      </c>
      <c r="AD14" s="343" t="s">
        <v>45</v>
      </c>
    </row>
    <row r="15" spans="1:33" ht="20.149999999999999" customHeight="1" x14ac:dyDescent="0.35">
      <c r="A15" s="327">
        <v>1</v>
      </c>
      <c r="B15" s="328" t="str">
        <f>IF(RESUMEN!B9="","",RESUMEN!B9)</f>
        <v/>
      </c>
      <c r="C15" s="329" t="str">
        <f>IF(RESUMEN!C9="","",RESUMEN!C9)</f>
        <v/>
      </c>
      <c r="D15" s="328" t="str">
        <f>IF(RESUMEN!D9="","",RESUMEN!D9)</f>
        <v/>
      </c>
      <c r="E15" s="330"/>
      <c r="F15" s="331">
        <f t="shared" ref="F15:F54" si="0">E15-G15</f>
        <v>0</v>
      </c>
      <c r="G15" s="330"/>
      <c r="H15" s="330"/>
      <c r="I15" s="332">
        <f>IF(H15=$R$2,'SS-SMI'!$H$22,IF(H15=$S$2,'SS-SMI'!$I$22,IF(H15=$T$2,'SS-SMI'!$J$22,0)))</f>
        <v>0</v>
      </c>
      <c r="J15" s="332">
        <f>SUM(I15*E15)</f>
        <v>0</v>
      </c>
      <c r="K15" s="332">
        <f t="shared" ref="K15:K83" si="1">SUM(J15*14/12)</f>
        <v>0</v>
      </c>
      <c r="L15" s="333"/>
      <c r="M15" s="333"/>
      <c r="N15" s="333"/>
      <c r="O15" s="332">
        <f>SUM(L15)</f>
        <v>0</v>
      </c>
      <c r="P15" s="332">
        <f>SUM(O15-N15)</f>
        <v>0</v>
      </c>
      <c r="Q15" s="332">
        <f>IF(E15="",0,IF(H15=$R$2,$R$10*F15/E15,IF(H15=$S$2,$S$10*F15/E15,IF(H15=$T$2,$T$10*F15/E15,0))))</f>
        <v>0</v>
      </c>
      <c r="R15" s="334">
        <f>IF(E15="",0,IF(H15=$R$2,$R$10*G15/E15,IF(H15=$S$2,$S$10*G15/E15,IF(H15=$T$2,$T$10*G15/E15,0))))</f>
        <v>0</v>
      </c>
      <c r="S15" s="335">
        <v>0</v>
      </c>
      <c r="T15" s="335">
        <v>0</v>
      </c>
      <c r="U15" s="335"/>
      <c r="V15" s="336">
        <f>SUM(O15+Q15+R15-S15-T15)</f>
        <v>0</v>
      </c>
      <c r="W15" s="344">
        <f>P15+Q15+R15-S15-T15</f>
        <v>0</v>
      </c>
      <c r="X15" s="333"/>
      <c r="Y15" s="337">
        <f>IF(X15&lt;&gt;0,SUM((P15-S15-T15+R15+Q15)+X15),W15)</f>
        <v>0</v>
      </c>
      <c r="Z15" s="338"/>
      <c r="AA15" s="339"/>
      <c r="AB15" s="345"/>
      <c r="AC15" s="339"/>
      <c r="AD15" s="341">
        <f>IF((Y15&gt;V15),0,(V15-Y15))</f>
        <v>0</v>
      </c>
      <c r="AG15" s="55" t="s">
        <v>95</v>
      </c>
    </row>
    <row r="16" spans="1:33" ht="20.149999999999999" customHeight="1" x14ac:dyDescent="0.35">
      <c r="A16" s="327">
        <f>SUM(A15+1)</f>
        <v>2</v>
      </c>
      <c r="B16" s="328" t="str">
        <f>IF(RESUMEN!B10="","",RESUMEN!B10)</f>
        <v/>
      </c>
      <c r="C16" s="329" t="str">
        <f>IF(RESUMEN!C10="","",RESUMEN!C10)</f>
        <v/>
      </c>
      <c r="D16" s="328" t="str">
        <f>IF(RESUMEN!D10="","",RESUMEN!D10)</f>
        <v/>
      </c>
      <c r="E16" s="330"/>
      <c r="F16" s="331">
        <f t="shared" si="0"/>
        <v>0</v>
      </c>
      <c r="G16" s="330"/>
      <c r="H16" s="330"/>
      <c r="I16" s="332">
        <f>IF(H16=$R$2,'SS-SMI'!$H$22,IF(H16=$S$2,'SS-SMI'!$I$22,IF(H16=$T$2,'SS-SMI'!$J$22,0)))</f>
        <v>0</v>
      </c>
      <c r="J16" s="332">
        <f t="shared" ref="J16:J83" si="2">SUM(I16*E16)</f>
        <v>0</v>
      </c>
      <c r="K16" s="332">
        <f t="shared" si="1"/>
        <v>0</v>
      </c>
      <c r="L16" s="333"/>
      <c r="M16" s="333"/>
      <c r="N16" s="333"/>
      <c r="O16" s="332">
        <f t="shared" ref="O16:O46" si="3">SUM(L16)</f>
        <v>0</v>
      </c>
      <c r="P16" s="332">
        <f>SUM(O16-N16)</f>
        <v>0</v>
      </c>
      <c r="Q16" s="332">
        <f t="shared" ref="Q16:Q83" si="4">IF(E16="",0,IF(H16=$R$2,$R$10*F16/E16,IF(H16=$S$2,$S$10*F16/E16,IF(H16=$T$2,$T$10*F16/E16,0))))</f>
        <v>0</v>
      </c>
      <c r="R16" s="334">
        <f t="shared" ref="R16:R83" si="5">IF(E16="",0,IF(H16=$R$2,$R$10*G16/E16,IF(H16=$S$2,$S$10*G16/E16,IF(H16=$T$2,$T$10*G16/E16,0))))</f>
        <v>0</v>
      </c>
      <c r="S16" s="335">
        <v>0</v>
      </c>
      <c r="T16" s="335">
        <v>0</v>
      </c>
      <c r="U16" s="335"/>
      <c r="V16" s="336">
        <f t="shared" ref="V16:V83" si="6">SUM(O16+Q16+R16-S16-T16)</f>
        <v>0</v>
      </c>
      <c r="W16" s="344">
        <f t="shared" ref="W16:W83" si="7">P16+Q16+R16-S16-T16</f>
        <v>0</v>
      </c>
      <c r="X16" s="333"/>
      <c r="Y16" s="337">
        <f t="shared" ref="Y16:Y83" si="8">IF(X16&lt;&gt;0,SUM((P16-S16-T16+R16+Q16)+X16),W16)</f>
        <v>0</v>
      </c>
      <c r="Z16" s="338"/>
      <c r="AA16" s="339"/>
      <c r="AB16" s="345"/>
      <c r="AC16" s="339"/>
      <c r="AD16" s="341">
        <f t="shared" ref="AD16:AD83" si="9">IF((Y16&gt;V16),0,(V16-Y16))</f>
        <v>0</v>
      </c>
      <c r="AF16" s="30"/>
      <c r="AG16" s="55" t="s">
        <v>96</v>
      </c>
    </row>
    <row r="17" spans="1:33" ht="20.149999999999999" customHeight="1" x14ac:dyDescent="0.35">
      <c r="A17" s="327">
        <f t="shared" ref="A17:A80" si="10">SUM(A16+1)</f>
        <v>3</v>
      </c>
      <c r="B17" s="328" t="str">
        <f>IF(RESUMEN!B11="","",RESUMEN!B11)</f>
        <v/>
      </c>
      <c r="C17" s="329" t="str">
        <f>IF(RESUMEN!C11="","",RESUMEN!C11)</f>
        <v/>
      </c>
      <c r="D17" s="328" t="str">
        <f>IF(RESUMEN!D11="","",RESUMEN!D11)</f>
        <v/>
      </c>
      <c r="E17" s="330"/>
      <c r="F17" s="331">
        <f t="shared" si="0"/>
        <v>0</v>
      </c>
      <c r="G17" s="330"/>
      <c r="H17" s="330"/>
      <c r="I17" s="332">
        <f>IF(H17=$R$2,'SS-SMI'!$H$22,IF(H17=$S$2,'SS-SMI'!$I$22,IF(H17=$T$2,'SS-SMI'!$J$22,0)))</f>
        <v>0</v>
      </c>
      <c r="J17" s="332">
        <f t="shared" si="2"/>
        <v>0</v>
      </c>
      <c r="K17" s="332">
        <f t="shared" si="1"/>
        <v>0</v>
      </c>
      <c r="L17" s="333"/>
      <c r="M17" s="333"/>
      <c r="N17" s="333"/>
      <c r="O17" s="332">
        <f t="shared" si="3"/>
        <v>0</v>
      </c>
      <c r="P17" s="332">
        <f>SUM(O17-N17)</f>
        <v>0</v>
      </c>
      <c r="Q17" s="332">
        <f t="shared" si="4"/>
        <v>0</v>
      </c>
      <c r="R17" s="334">
        <f t="shared" si="5"/>
        <v>0</v>
      </c>
      <c r="S17" s="335">
        <v>0</v>
      </c>
      <c r="T17" s="335">
        <v>0</v>
      </c>
      <c r="U17" s="335"/>
      <c r="V17" s="336">
        <f t="shared" si="6"/>
        <v>0</v>
      </c>
      <c r="W17" s="344">
        <f t="shared" si="7"/>
        <v>0</v>
      </c>
      <c r="X17" s="333"/>
      <c r="Y17" s="337">
        <f t="shared" si="8"/>
        <v>0</v>
      </c>
      <c r="Z17" s="338"/>
      <c r="AA17" s="339"/>
      <c r="AB17" s="345"/>
      <c r="AC17" s="339"/>
      <c r="AD17" s="341">
        <f t="shared" si="9"/>
        <v>0</v>
      </c>
      <c r="AF17" s="30"/>
      <c r="AG17" s="55" t="s">
        <v>97</v>
      </c>
    </row>
    <row r="18" spans="1:33" ht="20.149999999999999" customHeight="1" x14ac:dyDescent="0.35">
      <c r="A18" s="327">
        <f t="shared" si="10"/>
        <v>4</v>
      </c>
      <c r="B18" s="328" t="str">
        <f>IF(RESUMEN!B12="","",RESUMEN!B12)</f>
        <v/>
      </c>
      <c r="C18" s="329" t="str">
        <f>IF(RESUMEN!C12="","",RESUMEN!C12)</f>
        <v/>
      </c>
      <c r="D18" s="328" t="str">
        <f>IF(RESUMEN!D12="","",RESUMEN!D12)</f>
        <v/>
      </c>
      <c r="E18" s="330"/>
      <c r="F18" s="331">
        <f t="shared" si="0"/>
        <v>0</v>
      </c>
      <c r="G18" s="330"/>
      <c r="H18" s="330"/>
      <c r="I18" s="332">
        <f>IF(H18=$R$2,'SS-SMI'!$H$22,IF(H18=$S$2,'SS-SMI'!$I$22,IF(H18=$T$2,'SS-SMI'!$J$22,0)))</f>
        <v>0</v>
      </c>
      <c r="J18" s="332">
        <f t="shared" si="2"/>
        <v>0</v>
      </c>
      <c r="K18" s="332">
        <f t="shared" si="1"/>
        <v>0</v>
      </c>
      <c r="L18" s="333"/>
      <c r="M18" s="333"/>
      <c r="N18" s="333"/>
      <c r="O18" s="332">
        <f t="shared" si="3"/>
        <v>0</v>
      </c>
      <c r="P18" s="332">
        <f t="shared" ref="P18:P83" si="11">SUM(O18-N18)</f>
        <v>0</v>
      </c>
      <c r="Q18" s="332">
        <f t="shared" si="4"/>
        <v>0</v>
      </c>
      <c r="R18" s="334">
        <f t="shared" si="5"/>
        <v>0</v>
      </c>
      <c r="S18" s="335">
        <v>0</v>
      </c>
      <c r="T18" s="335">
        <v>0</v>
      </c>
      <c r="U18" s="335"/>
      <c r="V18" s="336">
        <f t="shared" si="6"/>
        <v>0</v>
      </c>
      <c r="W18" s="344">
        <f t="shared" si="7"/>
        <v>0</v>
      </c>
      <c r="X18" s="333"/>
      <c r="Y18" s="337">
        <f t="shared" si="8"/>
        <v>0</v>
      </c>
      <c r="Z18" s="338"/>
      <c r="AA18" s="339"/>
      <c r="AB18" s="345"/>
      <c r="AC18" s="339"/>
      <c r="AD18" s="341">
        <f t="shared" si="9"/>
        <v>0</v>
      </c>
      <c r="AF18" s="30"/>
      <c r="AG18" s="30"/>
    </row>
    <row r="19" spans="1:33" ht="20.149999999999999" customHeight="1" x14ac:dyDescent="0.35">
      <c r="A19" s="327">
        <f t="shared" si="10"/>
        <v>5</v>
      </c>
      <c r="B19" s="328" t="str">
        <f>IF(RESUMEN!B13="","",RESUMEN!B13)</f>
        <v/>
      </c>
      <c r="C19" s="329" t="str">
        <f>IF(RESUMEN!C13="","",RESUMEN!C13)</f>
        <v/>
      </c>
      <c r="D19" s="328" t="str">
        <f>IF(RESUMEN!D13="","",RESUMEN!D13)</f>
        <v/>
      </c>
      <c r="E19" s="330"/>
      <c r="F19" s="331">
        <f t="shared" si="0"/>
        <v>0</v>
      </c>
      <c r="G19" s="330"/>
      <c r="H19" s="330"/>
      <c r="I19" s="332">
        <f>IF(H19=$R$2,'SS-SMI'!$H$22,IF(H19=$S$2,'SS-SMI'!$I$22,IF(H19=$T$2,'SS-SMI'!$J$22,0)))</f>
        <v>0</v>
      </c>
      <c r="J19" s="332">
        <f t="shared" si="2"/>
        <v>0</v>
      </c>
      <c r="K19" s="332">
        <f t="shared" si="1"/>
        <v>0</v>
      </c>
      <c r="L19" s="333"/>
      <c r="M19" s="333"/>
      <c r="N19" s="333"/>
      <c r="O19" s="332">
        <f t="shared" si="3"/>
        <v>0</v>
      </c>
      <c r="P19" s="332">
        <f t="shared" si="11"/>
        <v>0</v>
      </c>
      <c r="Q19" s="332">
        <f t="shared" si="4"/>
        <v>0</v>
      </c>
      <c r="R19" s="334">
        <f t="shared" si="5"/>
        <v>0</v>
      </c>
      <c r="S19" s="335">
        <v>0</v>
      </c>
      <c r="T19" s="335">
        <v>0</v>
      </c>
      <c r="U19" s="335"/>
      <c r="V19" s="336">
        <f t="shared" si="6"/>
        <v>0</v>
      </c>
      <c r="W19" s="344">
        <f t="shared" si="7"/>
        <v>0</v>
      </c>
      <c r="X19" s="333"/>
      <c r="Y19" s="337">
        <f t="shared" si="8"/>
        <v>0</v>
      </c>
      <c r="Z19" s="338"/>
      <c r="AA19" s="339"/>
      <c r="AB19" s="345"/>
      <c r="AC19" s="339"/>
      <c r="AD19" s="341">
        <f t="shared" si="9"/>
        <v>0</v>
      </c>
      <c r="AF19" s="30"/>
      <c r="AG19" s="30"/>
    </row>
    <row r="20" spans="1:33" ht="20.149999999999999" customHeight="1" x14ac:dyDescent="0.35">
      <c r="A20" s="327">
        <f t="shared" si="10"/>
        <v>6</v>
      </c>
      <c r="B20" s="328" t="str">
        <f>IF(RESUMEN!B14="","",RESUMEN!B14)</f>
        <v/>
      </c>
      <c r="C20" s="329" t="str">
        <f>IF(RESUMEN!C14="","",RESUMEN!C14)</f>
        <v/>
      </c>
      <c r="D20" s="328" t="str">
        <f>IF(RESUMEN!D14="","",RESUMEN!D14)</f>
        <v/>
      </c>
      <c r="E20" s="330"/>
      <c r="F20" s="331">
        <f t="shared" si="0"/>
        <v>0</v>
      </c>
      <c r="G20" s="330"/>
      <c r="H20" s="330"/>
      <c r="I20" s="332">
        <f>IF(H20=$R$2,'SS-SMI'!$H$22,IF(H20=$S$2,'SS-SMI'!$I$22,IF(H20=$T$2,'SS-SMI'!$J$22,0)))</f>
        <v>0</v>
      </c>
      <c r="J20" s="332">
        <f t="shared" si="2"/>
        <v>0</v>
      </c>
      <c r="K20" s="332">
        <f t="shared" si="1"/>
        <v>0</v>
      </c>
      <c r="L20" s="333"/>
      <c r="M20" s="333"/>
      <c r="N20" s="333"/>
      <c r="O20" s="332">
        <f t="shared" si="3"/>
        <v>0</v>
      </c>
      <c r="P20" s="332">
        <f t="shared" si="11"/>
        <v>0</v>
      </c>
      <c r="Q20" s="332">
        <f t="shared" si="4"/>
        <v>0</v>
      </c>
      <c r="R20" s="334">
        <f t="shared" si="5"/>
        <v>0</v>
      </c>
      <c r="S20" s="335">
        <v>0</v>
      </c>
      <c r="T20" s="335">
        <v>0</v>
      </c>
      <c r="U20" s="335"/>
      <c r="V20" s="336">
        <f t="shared" si="6"/>
        <v>0</v>
      </c>
      <c r="W20" s="344">
        <f t="shared" si="7"/>
        <v>0</v>
      </c>
      <c r="X20" s="333"/>
      <c r="Y20" s="337">
        <f t="shared" si="8"/>
        <v>0</v>
      </c>
      <c r="Z20" s="338"/>
      <c r="AA20" s="339"/>
      <c r="AB20" s="345"/>
      <c r="AC20" s="339"/>
      <c r="AD20" s="341">
        <f t="shared" si="9"/>
        <v>0</v>
      </c>
      <c r="AF20" s="30"/>
      <c r="AG20" s="30"/>
    </row>
    <row r="21" spans="1:33" ht="20.149999999999999" customHeight="1" x14ac:dyDescent="0.35">
      <c r="A21" s="327">
        <f t="shared" si="10"/>
        <v>7</v>
      </c>
      <c r="B21" s="328" t="str">
        <f>IF(RESUMEN!B15="","",RESUMEN!B15)</f>
        <v/>
      </c>
      <c r="C21" s="329" t="str">
        <f>IF(RESUMEN!C15="","",RESUMEN!C15)</f>
        <v/>
      </c>
      <c r="D21" s="328" t="str">
        <f>IF(RESUMEN!D15="","",RESUMEN!D15)</f>
        <v/>
      </c>
      <c r="E21" s="330"/>
      <c r="F21" s="331">
        <f t="shared" si="0"/>
        <v>0</v>
      </c>
      <c r="G21" s="330"/>
      <c r="H21" s="330"/>
      <c r="I21" s="332">
        <f>IF(H21=$R$2,'SS-SMI'!$H$22,IF(H21=$S$2,'SS-SMI'!$I$22,IF(H21=$T$2,'SS-SMI'!$J$22,0)))</f>
        <v>0</v>
      </c>
      <c r="J21" s="332">
        <f t="shared" si="2"/>
        <v>0</v>
      </c>
      <c r="K21" s="332">
        <f t="shared" si="1"/>
        <v>0</v>
      </c>
      <c r="L21" s="333"/>
      <c r="M21" s="333"/>
      <c r="N21" s="333"/>
      <c r="O21" s="332">
        <f t="shared" si="3"/>
        <v>0</v>
      </c>
      <c r="P21" s="332">
        <f t="shared" si="11"/>
        <v>0</v>
      </c>
      <c r="Q21" s="332">
        <f t="shared" si="4"/>
        <v>0</v>
      </c>
      <c r="R21" s="334">
        <f t="shared" si="5"/>
        <v>0</v>
      </c>
      <c r="S21" s="335">
        <v>0</v>
      </c>
      <c r="T21" s="335">
        <v>0</v>
      </c>
      <c r="U21" s="335"/>
      <c r="V21" s="336">
        <f t="shared" si="6"/>
        <v>0</v>
      </c>
      <c r="W21" s="344">
        <f t="shared" si="7"/>
        <v>0</v>
      </c>
      <c r="X21" s="333"/>
      <c r="Y21" s="337">
        <f t="shared" si="8"/>
        <v>0</v>
      </c>
      <c r="Z21" s="338"/>
      <c r="AA21" s="339"/>
      <c r="AB21" s="345"/>
      <c r="AC21" s="339"/>
      <c r="AD21" s="341">
        <f t="shared" si="9"/>
        <v>0</v>
      </c>
      <c r="AF21" s="30"/>
      <c r="AG21" s="30"/>
    </row>
    <row r="22" spans="1:33" ht="20.149999999999999" customHeight="1" x14ac:dyDescent="0.35">
      <c r="A22" s="327">
        <f t="shared" si="10"/>
        <v>8</v>
      </c>
      <c r="B22" s="328" t="str">
        <f>IF(RESUMEN!B16="","",RESUMEN!B16)</f>
        <v/>
      </c>
      <c r="C22" s="329" t="str">
        <f>IF(RESUMEN!C16="","",RESUMEN!C16)</f>
        <v/>
      </c>
      <c r="D22" s="328" t="str">
        <f>IF(RESUMEN!D16="","",RESUMEN!D16)</f>
        <v/>
      </c>
      <c r="E22" s="330"/>
      <c r="F22" s="331">
        <f t="shared" si="0"/>
        <v>0</v>
      </c>
      <c r="G22" s="330"/>
      <c r="H22" s="330"/>
      <c r="I22" s="332">
        <f>IF(H22=$R$2,'SS-SMI'!$H$22,IF(H22=$S$2,'SS-SMI'!$I$22,IF(H22=$T$2,'SS-SMI'!$J$22,0)))</f>
        <v>0</v>
      </c>
      <c r="J22" s="332">
        <f t="shared" si="2"/>
        <v>0</v>
      </c>
      <c r="K22" s="332">
        <f t="shared" si="1"/>
        <v>0</v>
      </c>
      <c r="L22" s="333"/>
      <c r="M22" s="333"/>
      <c r="N22" s="333"/>
      <c r="O22" s="332">
        <f t="shared" si="3"/>
        <v>0</v>
      </c>
      <c r="P22" s="332">
        <f t="shared" si="11"/>
        <v>0</v>
      </c>
      <c r="Q22" s="332">
        <f t="shared" si="4"/>
        <v>0</v>
      </c>
      <c r="R22" s="334">
        <f t="shared" si="5"/>
        <v>0</v>
      </c>
      <c r="S22" s="335">
        <v>0</v>
      </c>
      <c r="T22" s="335">
        <v>0</v>
      </c>
      <c r="U22" s="335"/>
      <c r="V22" s="336">
        <f t="shared" si="6"/>
        <v>0</v>
      </c>
      <c r="W22" s="344">
        <f t="shared" si="7"/>
        <v>0</v>
      </c>
      <c r="X22" s="333"/>
      <c r="Y22" s="337">
        <f t="shared" si="8"/>
        <v>0</v>
      </c>
      <c r="Z22" s="338"/>
      <c r="AA22" s="339"/>
      <c r="AB22" s="345"/>
      <c r="AC22" s="339"/>
      <c r="AD22" s="341">
        <f t="shared" si="9"/>
        <v>0</v>
      </c>
      <c r="AF22" s="30"/>
      <c r="AG22" s="30"/>
    </row>
    <row r="23" spans="1:33" ht="20.149999999999999" customHeight="1" x14ac:dyDescent="0.35">
      <c r="A23" s="327">
        <f t="shared" si="10"/>
        <v>9</v>
      </c>
      <c r="B23" s="328" t="str">
        <f>IF(RESUMEN!B17="","",RESUMEN!B17)</f>
        <v/>
      </c>
      <c r="C23" s="329" t="str">
        <f>IF(RESUMEN!C17="","",RESUMEN!C17)</f>
        <v/>
      </c>
      <c r="D23" s="328" t="str">
        <f>IF(RESUMEN!D17="","",RESUMEN!D17)</f>
        <v/>
      </c>
      <c r="E23" s="330"/>
      <c r="F23" s="331">
        <f t="shared" si="0"/>
        <v>0</v>
      </c>
      <c r="G23" s="330"/>
      <c r="H23" s="330"/>
      <c r="I23" s="332">
        <f>IF(H23=$R$2,'SS-SMI'!$H$22,IF(H23=$S$2,'SS-SMI'!$I$22,IF(H23=$T$2,'SS-SMI'!$J$22,0)))</f>
        <v>0</v>
      </c>
      <c r="J23" s="332">
        <f t="shared" si="2"/>
        <v>0</v>
      </c>
      <c r="K23" s="332">
        <f t="shared" si="1"/>
        <v>0</v>
      </c>
      <c r="L23" s="333"/>
      <c r="M23" s="333"/>
      <c r="N23" s="333"/>
      <c r="O23" s="332">
        <f t="shared" si="3"/>
        <v>0</v>
      </c>
      <c r="P23" s="332">
        <f t="shared" si="11"/>
        <v>0</v>
      </c>
      <c r="Q23" s="332">
        <f t="shared" si="4"/>
        <v>0</v>
      </c>
      <c r="R23" s="334">
        <f t="shared" si="5"/>
        <v>0</v>
      </c>
      <c r="S23" s="335">
        <v>0</v>
      </c>
      <c r="T23" s="335">
        <v>0</v>
      </c>
      <c r="U23" s="335"/>
      <c r="V23" s="336">
        <f t="shared" si="6"/>
        <v>0</v>
      </c>
      <c r="W23" s="344">
        <f t="shared" si="7"/>
        <v>0</v>
      </c>
      <c r="X23" s="333"/>
      <c r="Y23" s="337">
        <f t="shared" si="8"/>
        <v>0</v>
      </c>
      <c r="Z23" s="338"/>
      <c r="AA23" s="339"/>
      <c r="AB23" s="345"/>
      <c r="AC23" s="339"/>
      <c r="AD23" s="341">
        <f t="shared" si="9"/>
        <v>0</v>
      </c>
      <c r="AF23" s="30"/>
      <c r="AG23" s="30"/>
    </row>
    <row r="24" spans="1:33" ht="20.149999999999999" customHeight="1" x14ac:dyDescent="0.35">
      <c r="A24" s="327">
        <f t="shared" si="10"/>
        <v>10</v>
      </c>
      <c r="B24" s="328" t="str">
        <f>IF(RESUMEN!B18="","",RESUMEN!B18)</f>
        <v/>
      </c>
      <c r="C24" s="329" t="str">
        <f>IF(RESUMEN!C18="","",RESUMEN!C18)</f>
        <v/>
      </c>
      <c r="D24" s="328" t="str">
        <f>IF(RESUMEN!D18="","",RESUMEN!D18)</f>
        <v/>
      </c>
      <c r="E24" s="330"/>
      <c r="F24" s="331">
        <f t="shared" si="0"/>
        <v>0</v>
      </c>
      <c r="G24" s="330"/>
      <c r="H24" s="330"/>
      <c r="I24" s="332">
        <f>IF(H24=$R$2,'SS-SMI'!$H$22,IF(H24=$S$2,'SS-SMI'!$I$22,IF(H24=$T$2,'SS-SMI'!$J$22,0)))</f>
        <v>0</v>
      </c>
      <c r="J24" s="332">
        <f t="shared" si="2"/>
        <v>0</v>
      </c>
      <c r="K24" s="332">
        <f t="shared" si="1"/>
        <v>0</v>
      </c>
      <c r="L24" s="333"/>
      <c r="M24" s="333"/>
      <c r="N24" s="333"/>
      <c r="O24" s="332">
        <f t="shared" si="3"/>
        <v>0</v>
      </c>
      <c r="P24" s="332">
        <f t="shared" si="11"/>
        <v>0</v>
      </c>
      <c r="Q24" s="332">
        <f t="shared" si="4"/>
        <v>0</v>
      </c>
      <c r="R24" s="334">
        <f t="shared" si="5"/>
        <v>0</v>
      </c>
      <c r="S24" s="335">
        <v>0</v>
      </c>
      <c r="T24" s="335">
        <v>0</v>
      </c>
      <c r="U24" s="335"/>
      <c r="V24" s="336">
        <f t="shared" si="6"/>
        <v>0</v>
      </c>
      <c r="W24" s="344">
        <f t="shared" si="7"/>
        <v>0</v>
      </c>
      <c r="X24" s="333"/>
      <c r="Y24" s="337">
        <f t="shared" si="8"/>
        <v>0</v>
      </c>
      <c r="Z24" s="338"/>
      <c r="AA24" s="339"/>
      <c r="AB24" s="345"/>
      <c r="AC24" s="339"/>
      <c r="AD24" s="341">
        <f t="shared" si="9"/>
        <v>0</v>
      </c>
    </row>
    <row r="25" spans="1:33" ht="20.149999999999999" customHeight="1" x14ac:dyDescent="0.35">
      <c r="A25" s="327">
        <f t="shared" si="10"/>
        <v>11</v>
      </c>
      <c r="B25" s="328" t="str">
        <f>IF(RESUMEN!B19="","",RESUMEN!B19)</f>
        <v/>
      </c>
      <c r="C25" s="329" t="str">
        <f>IF(RESUMEN!C19="","",RESUMEN!C19)</f>
        <v/>
      </c>
      <c r="D25" s="328" t="str">
        <f>IF(RESUMEN!D19="","",RESUMEN!D19)</f>
        <v/>
      </c>
      <c r="E25" s="330"/>
      <c r="F25" s="331">
        <f t="shared" si="0"/>
        <v>0</v>
      </c>
      <c r="G25" s="330"/>
      <c r="H25" s="330"/>
      <c r="I25" s="332">
        <f>IF(H25=$R$2,'SS-SMI'!$H$22,IF(H25=$S$2,'SS-SMI'!$I$22,IF(H25=$T$2,'SS-SMI'!$J$22,0)))</f>
        <v>0</v>
      </c>
      <c r="J25" s="332">
        <f t="shared" si="2"/>
        <v>0</v>
      </c>
      <c r="K25" s="332">
        <f t="shared" si="1"/>
        <v>0</v>
      </c>
      <c r="L25" s="333"/>
      <c r="M25" s="333"/>
      <c r="N25" s="333"/>
      <c r="O25" s="332">
        <f t="shared" si="3"/>
        <v>0</v>
      </c>
      <c r="P25" s="332">
        <f t="shared" si="11"/>
        <v>0</v>
      </c>
      <c r="Q25" s="332">
        <f t="shared" si="4"/>
        <v>0</v>
      </c>
      <c r="R25" s="334">
        <f t="shared" si="5"/>
        <v>0</v>
      </c>
      <c r="S25" s="335">
        <v>0</v>
      </c>
      <c r="T25" s="335">
        <v>0</v>
      </c>
      <c r="U25" s="335"/>
      <c r="V25" s="336">
        <f t="shared" si="6"/>
        <v>0</v>
      </c>
      <c r="W25" s="344">
        <f t="shared" si="7"/>
        <v>0</v>
      </c>
      <c r="X25" s="333"/>
      <c r="Y25" s="337">
        <f t="shared" si="8"/>
        <v>0</v>
      </c>
      <c r="Z25" s="338"/>
      <c r="AA25" s="339"/>
      <c r="AB25" s="345"/>
      <c r="AC25" s="339"/>
      <c r="AD25" s="341">
        <f t="shared" si="9"/>
        <v>0</v>
      </c>
    </row>
    <row r="26" spans="1:33" ht="20.149999999999999" customHeight="1" x14ac:dyDescent="0.35">
      <c r="A26" s="327">
        <f t="shared" si="10"/>
        <v>12</v>
      </c>
      <c r="B26" s="328" t="str">
        <f>IF(RESUMEN!B20="","",RESUMEN!B20)</f>
        <v/>
      </c>
      <c r="C26" s="329" t="str">
        <f>IF(RESUMEN!C20="","",RESUMEN!C20)</f>
        <v/>
      </c>
      <c r="D26" s="328" t="str">
        <f>IF(RESUMEN!D20="","",RESUMEN!D20)</f>
        <v/>
      </c>
      <c r="E26" s="330"/>
      <c r="F26" s="331">
        <f t="shared" si="0"/>
        <v>0</v>
      </c>
      <c r="G26" s="330"/>
      <c r="H26" s="330"/>
      <c r="I26" s="332">
        <f>IF(H26=$R$2,'SS-SMI'!$H$22,IF(H26=$S$2,'SS-SMI'!$I$22,IF(H26=$T$2,'SS-SMI'!$J$22,0)))</f>
        <v>0</v>
      </c>
      <c r="J26" s="332">
        <f t="shared" si="2"/>
        <v>0</v>
      </c>
      <c r="K26" s="332">
        <f t="shared" si="1"/>
        <v>0</v>
      </c>
      <c r="L26" s="333"/>
      <c r="M26" s="333"/>
      <c r="N26" s="333"/>
      <c r="O26" s="332">
        <f t="shared" si="3"/>
        <v>0</v>
      </c>
      <c r="P26" s="332">
        <f t="shared" si="11"/>
        <v>0</v>
      </c>
      <c r="Q26" s="332">
        <f t="shared" si="4"/>
        <v>0</v>
      </c>
      <c r="R26" s="334">
        <f t="shared" si="5"/>
        <v>0</v>
      </c>
      <c r="S26" s="335">
        <v>0</v>
      </c>
      <c r="T26" s="335">
        <v>0</v>
      </c>
      <c r="U26" s="335"/>
      <c r="V26" s="336">
        <f t="shared" si="6"/>
        <v>0</v>
      </c>
      <c r="W26" s="344">
        <f t="shared" si="7"/>
        <v>0</v>
      </c>
      <c r="X26" s="333"/>
      <c r="Y26" s="337">
        <f t="shared" si="8"/>
        <v>0</v>
      </c>
      <c r="Z26" s="338"/>
      <c r="AA26" s="339"/>
      <c r="AB26" s="345"/>
      <c r="AC26" s="339"/>
      <c r="AD26" s="341">
        <f t="shared" si="9"/>
        <v>0</v>
      </c>
    </row>
    <row r="27" spans="1:33" ht="20.149999999999999" customHeight="1" x14ac:dyDescent="0.35">
      <c r="A27" s="327">
        <f t="shared" si="10"/>
        <v>13</v>
      </c>
      <c r="B27" s="328" t="str">
        <f>IF(RESUMEN!B21="","",RESUMEN!B21)</f>
        <v/>
      </c>
      <c r="C27" s="329" t="str">
        <f>IF(RESUMEN!C21="","",RESUMEN!C21)</f>
        <v/>
      </c>
      <c r="D27" s="328" t="str">
        <f>IF(RESUMEN!D21="","",RESUMEN!D21)</f>
        <v/>
      </c>
      <c r="E27" s="330"/>
      <c r="F27" s="331">
        <f t="shared" si="0"/>
        <v>0</v>
      </c>
      <c r="G27" s="330"/>
      <c r="H27" s="330"/>
      <c r="I27" s="332">
        <f>IF(H27=$R$2,'SS-SMI'!$H$22,IF(H27=$S$2,'SS-SMI'!$I$22,IF(H27=$T$2,'SS-SMI'!$J$22,0)))</f>
        <v>0</v>
      </c>
      <c r="J27" s="332">
        <f t="shared" si="2"/>
        <v>0</v>
      </c>
      <c r="K27" s="332">
        <f t="shared" si="1"/>
        <v>0</v>
      </c>
      <c r="L27" s="333"/>
      <c r="M27" s="333"/>
      <c r="N27" s="333"/>
      <c r="O27" s="332">
        <f t="shared" si="3"/>
        <v>0</v>
      </c>
      <c r="P27" s="332">
        <f t="shared" si="11"/>
        <v>0</v>
      </c>
      <c r="Q27" s="332">
        <f t="shared" si="4"/>
        <v>0</v>
      </c>
      <c r="R27" s="334">
        <f t="shared" si="5"/>
        <v>0</v>
      </c>
      <c r="S27" s="335">
        <v>0</v>
      </c>
      <c r="T27" s="335">
        <v>0</v>
      </c>
      <c r="U27" s="335"/>
      <c r="V27" s="336">
        <f t="shared" si="6"/>
        <v>0</v>
      </c>
      <c r="W27" s="344">
        <f t="shared" si="7"/>
        <v>0</v>
      </c>
      <c r="X27" s="333"/>
      <c r="Y27" s="337">
        <f t="shared" si="8"/>
        <v>0</v>
      </c>
      <c r="Z27" s="338"/>
      <c r="AA27" s="339"/>
      <c r="AB27" s="345"/>
      <c r="AC27" s="339"/>
      <c r="AD27" s="341">
        <f t="shared" si="9"/>
        <v>0</v>
      </c>
    </row>
    <row r="28" spans="1:33" ht="20.149999999999999" customHeight="1" x14ac:dyDescent="0.35">
      <c r="A28" s="327">
        <f t="shared" si="10"/>
        <v>14</v>
      </c>
      <c r="B28" s="328" t="str">
        <f>IF(RESUMEN!B22="","",RESUMEN!B22)</f>
        <v/>
      </c>
      <c r="C28" s="329" t="str">
        <f>IF(RESUMEN!C22="","",RESUMEN!C22)</f>
        <v/>
      </c>
      <c r="D28" s="328" t="str">
        <f>IF(RESUMEN!D22="","",RESUMEN!D22)</f>
        <v/>
      </c>
      <c r="E28" s="330"/>
      <c r="F28" s="331">
        <f t="shared" si="0"/>
        <v>0</v>
      </c>
      <c r="G28" s="330"/>
      <c r="H28" s="330"/>
      <c r="I28" s="332">
        <f>IF(H28=$R$2,'SS-SMI'!$H$22,IF(H28=$S$2,'SS-SMI'!$I$22,IF(H28=$T$2,'SS-SMI'!$J$22,0)))</f>
        <v>0</v>
      </c>
      <c r="J28" s="332">
        <f t="shared" si="2"/>
        <v>0</v>
      </c>
      <c r="K28" s="332">
        <f t="shared" si="1"/>
        <v>0</v>
      </c>
      <c r="L28" s="333"/>
      <c r="M28" s="333"/>
      <c r="N28" s="333"/>
      <c r="O28" s="332">
        <f t="shared" si="3"/>
        <v>0</v>
      </c>
      <c r="P28" s="332">
        <f t="shared" si="11"/>
        <v>0</v>
      </c>
      <c r="Q28" s="332">
        <f t="shared" si="4"/>
        <v>0</v>
      </c>
      <c r="R28" s="334">
        <f t="shared" si="5"/>
        <v>0</v>
      </c>
      <c r="S28" s="335">
        <v>0</v>
      </c>
      <c r="T28" s="335">
        <v>0</v>
      </c>
      <c r="U28" s="335"/>
      <c r="V28" s="336">
        <f t="shared" si="6"/>
        <v>0</v>
      </c>
      <c r="W28" s="344">
        <f t="shared" si="7"/>
        <v>0</v>
      </c>
      <c r="X28" s="333"/>
      <c r="Y28" s="337">
        <f t="shared" si="8"/>
        <v>0</v>
      </c>
      <c r="Z28" s="338"/>
      <c r="AA28" s="339"/>
      <c r="AB28" s="345"/>
      <c r="AC28" s="339"/>
      <c r="AD28" s="341">
        <f t="shared" si="9"/>
        <v>0</v>
      </c>
    </row>
    <row r="29" spans="1:33" ht="20.149999999999999" customHeight="1" x14ac:dyDescent="0.35">
      <c r="A29" s="327">
        <f t="shared" si="10"/>
        <v>15</v>
      </c>
      <c r="B29" s="328" t="str">
        <f>IF(RESUMEN!B23="","",RESUMEN!B23)</f>
        <v/>
      </c>
      <c r="C29" s="329" t="str">
        <f>IF(RESUMEN!C23="","",RESUMEN!C23)</f>
        <v/>
      </c>
      <c r="D29" s="328" t="str">
        <f>IF(RESUMEN!D23="","",RESUMEN!D23)</f>
        <v/>
      </c>
      <c r="E29" s="330"/>
      <c r="F29" s="331">
        <f t="shared" si="0"/>
        <v>0</v>
      </c>
      <c r="G29" s="330"/>
      <c r="H29" s="330"/>
      <c r="I29" s="332">
        <f>IF(H29=$R$2,'SS-SMI'!$H$22,IF(H29=$S$2,'SS-SMI'!$I$22,IF(H29=$T$2,'SS-SMI'!$J$22,0)))</f>
        <v>0</v>
      </c>
      <c r="J29" s="332">
        <f t="shared" si="2"/>
        <v>0</v>
      </c>
      <c r="K29" s="332">
        <f t="shared" si="1"/>
        <v>0</v>
      </c>
      <c r="L29" s="333"/>
      <c r="M29" s="333"/>
      <c r="N29" s="333"/>
      <c r="O29" s="332">
        <f t="shared" si="3"/>
        <v>0</v>
      </c>
      <c r="P29" s="332">
        <f t="shared" si="11"/>
        <v>0</v>
      </c>
      <c r="Q29" s="332">
        <f t="shared" si="4"/>
        <v>0</v>
      </c>
      <c r="R29" s="334">
        <f t="shared" si="5"/>
        <v>0</v>
      </c>
      <c r="S29" s="335">
        <v>0</v>
      </c>
      <c r="T29" s="335">
        <v>0</v>
      </c>
      <c r="U29" s="335"/>
      <c r="V29" s="336">
        <f t="shared" si="6"/>
        <v>0</v>
      </c>
      <c r="W29" s="344">
        <f t="shared" si="7"/>
        <v>0</v>
      </c>
      <c r="X29" s="333"/>
      <c r="Y29" s="337">
        <f t="shared" si="8"/>
        <v>0</v>
      </c>
      <c r="Z29" s="338"/>
      <c r="AA29" s="339"/>
      <c r="AB29" s="345"/>
      <c r="AC29" s="339"/>
      <c r="AD29" s="341">
        <f t="shared" si="9"/>
        <v>0</v>
      </c>
    </row>
    <row r="30" spans="1:33" ht="20.149999999999999" customHeight="1" x14ac:dyDescent="0.35">
      <c r="A30" s="327">
        <f t="shared" si="10"/>
        <v>16</v>
      </c>
      <c r="B30" s="328" t="str">
        <f>IF(RESUMEN!B24="","",RESUMEN!B24)</f>
        <v/>
      </c>
      <c r="C30" s="329" t="str">
        <f>IF(RESUMEN!C24="","",RESUMEN!C24)</f>
        <v/>
      </c>
      <c r="D30" s="328" t="str">
        <f>IF(RESUMEN!D24="","",RESUMEN!D24)</f>
        <v/>
      </c>
      <c r="E30" s="330"/>
      <c r="F30" s="331">
        <f t="shared" si="0"/>
        <v>0</v>
      </c>
      <c r="G30" s="330"/>
      <c r="H30" s="330"/>
      <c r="I30" s="332">
        <f>IF(H30=$R$2,'SS-SMI'!$H$22,IF(H30=$S$2,'SS-SMI'!$I$22,IF(H30=$T$2,'SS-SMI'!$J$22,0)))</f>
        <v>0</v>
      </c>
      <c r="J30" s="332">
        <f t="shared" si="2"/>
        <v>0</v>
      </c>
      <c r="K30" s="332">
        <f t="shared" si="1"/>
        <v>0</v>
      </c>
      <c r="L30" s="333"/>
      <c r="M30" s="333"/>
      <c r="N30" s="333"/>
      <c r="O30" s="332">
        <f t="shared" si="3"/>
        <v>0</v>
      </c>
      <c r="P30" s="332">
        <f t="shared" si="11"/>
        <v>0</v>
      </c>
      <c r="Q30" s="332">
        <f t="shared" si="4"/>
        <v>0</v>
      </c>
      <c r="R30" s="334">
        <f t="shared" si="5"/>
        <v>0</v>
      </c>
      <c r="S30" s="335">
        <v>0</v>
      </c>
      <c r="T30" s="335">
        <v>0</v>
      </c>
      <c r="U30" s="335"/>
      <c r="V30" s="336">
        <f t="shared" si="6"/>
        <v>0</v>
      </c>
      <c r="W30" s="344">
        <f t="shared" si="7"/>
        <v>0</v>
      </c>
      <c r="X30" s="333"/>
      <c r="Y30" s="337">
        <f t="shared" si="8"/>
        <v>0</v>
      </c>
      <c r="Z30" s="338"/>
      <c r="AA30" s="339"/>
      <c r="AB30" s="345"/>
      <c r="AC30" s="339"/>
      <c r="AD30" s="341">
        <f t="shared" si="9"/>
        <v>0</v>
      </c>
    </row>
    <row r="31" spans="1:33" ht="20.149999999999999" customHeight="1" x14ac:dyDescent="0.35">
      <c r="A31" s="327">
        <f t="shared" si="10"/>
        <v>17</v>
      </c>
      <c r="B31" s="328" t="str">
        <f>IF(RESUMEN!B25="","",RESUMEN!B25)</f>
        <v/>
      </c>
      <c r="C31" s="329" t="str">
        <f>IF(RESUMEN!C25="","",RESUMEN!C25)</f>
        <v/>
      </c>
      <c r="D31" s="328" t="str">
        <f>IF(RESUMEN!D25="","",RESUMEN!D25)</f>
        <v/>
      </c>
      <c r="E31" s="330"/>
      <c r="F31" s="331">
        <f t="shared" si="0"/>
        <v>0</v>
      </c>
      <c r="G31" s="330"/>
      <c r="H31" s="330"/>
      <c r="I31" s="332">
        <f>IF(H31=$R$2,'SS-SMI'!$H$22,IF(H31=$S$2,'SS-SMI'!$I$22,IF(H31=$T$2,'SS-SMI'!$J$22,0)))</f>
        <v>0</v>
      </c>
      <c r="J31" s="332">
        <f t="shared" si="2"/>
        <v>0</v>
      </c>
      <c r="K31" s="332">
        <f t="shared" si="1"/>
        <v>0</v>
      </c>
      <c r="L31" s="333"/>
      <c r="M31" s="333"/>
      <c r="N31" s="333"/>
      <c r="O31" s="332">
        <f t="shared" si="3"/>
        <v>0</v>
      </c>
      <c r="P31" s="332">
        <f t="shared" si="11"/>
        <v>0</v>
      </c>
      <c r="Q31" s="332">
        <f t="shared" si="4"/>
        <v>0</v>
      </c>
      <c r="R31" s="334">
        <f t="shared" si="5"/>
        <v>0</v>
      </c>
      <c r="S31" s="335">
        <v>0</v>
      </c>
      <c r="T31" s="335">
        <v>0</v>
      </c>
      <c r="U31" s="335"/>
      <c r="V31" s="336">
        <f t="shared" si="6"/>
        <v>0</v>
      </c>
      <c r="W31" s="344">
        <f t="shared" si="7"/>
        <v>0</v>
      </c>
      <c r="X31" s="333"/>
      <c r="Y31" s="337">
        <f t="shared" si="8"/>
        <v>0</v>
      </c>
      <c r="Z31" s="338"/>
      <c r="AA31" s="339"/>
      <c r="AB31" s="345"/>
      <c r="AC31" s="339"/>
      <c r="AD31" s="341">
        <f t="shared" si="9"/>
        <v>0</v>
      </c>
    </row>
    <row r="32" spans="1:33" ht="20.149999999999999" customHeight="1" x14ac:dyDescent="0.35">
      <c r="A32" s="327">
        <f t="shared" si="10"/>
        <v>18</v>
      </c>
      <c r="B32" s="328" t="str">
        <f>IF(RESUMEN!B26="","",RESUMEN!B26)</f>
        <v/>
      </c>
      <c r="C32" s="329" t="str">
        <f>IF(RESUMEN!C26="","",RESUMEN!C26)</f>
        <v/>
      </c>
      <c r="D32" s="328" t="str">
        <f>IF(RESUMEN!D26="","",RESUMEN!D26)</f>
        <v/>
      </c>
      <c r="E32" s="330"/>
      <c r="F32" s="331">
        <f t="shared" si="0"/>
        <v>0</v>
      </c>
      <c r="G32" s="330"/>
      <c r="H32" s="330"/>
      <c r="I32" s="332">
        <f>IF(H32=$R$2,'SS-SMI'!$H$22,IF(H32=$S$2,'SS-SMI'!$I$22,IF(H32=$T$2,'SS-SMI'!$J$22,0)))</f>
        <v>0</v>
      </c>
      <c r="J32" s="332">
        <f t="shared" si="2"/>
        <v>0</v>
      </c>
      <c r="K32" s="332">
        <f t="shared" si="1"/>
        <v>0</v>
      </c>
      <c r="L32" s="333"/>
      <c r="M32" s="333"/>
      <c r="N32" s="333"/>
      <c r="O32" s="332">
        <f t="shared" si="3"/>
        <v>0</v>
      </c>
      <c r="P32" s="332">
        <f t="shared" si="11"/>
        <v>0</v>
      </c>
      <c r="Q32" s="332">
        <f t="shared" si="4"/>
        <v>0</v>
      </c>
      <c r="R32" s="334">
        <f t="shared" si="5"/>
        <v>0</v>
      </c>
      <c r="S32" s="335">
        <v>0</v>
      </c>
      <c r="T32" s="335">
        <v>0</v>
      </c>
      <c r="U32" s="335"/>
      <c r="V32" s="336">
        <f t="shared" si="6"/>
        <v>0</v>
      </c>
      <c r="W32" s="344">
        <f t="shared" si="7"/>
        <v>0</v>
      </c>
      <c r="X32" s="333"/>
      <c r="Y32" s="337">
        <f t="shared" si="8"/>
        <v>0</v>
      </c>
      <c r="Z32" s="338"/>
      <c r="AA32" s="339"/>
      <c r="AB32" s="345"/>
      <c r="AC32" s="339"/>
      <c r="AD32" s="341">
        <f t="shared" si="9"/>
        <v>0</v>
      </c>
    </row>
    <row r="33" spans="1:30" ht="20.149999999999999" customHeight="1" x14ac:dyDescent="0.35">
      <c r="A33" s="327">
        <f t="shared" si="10"/>
        <v>19</v>
      </c>
      <c r="B33" s="328" t="str">
        <f>IF(RESUMEN!B27="","",RESUMEN!B27)</f>
        <v/>
      </c>
      <c r="C33" s="329" t="str">
        <f>IF(RESUMEN!C27="","",RESUMEN!C27)</f>
        <v/>
      </c>
      <c r="D33" s="328" t="str">
        <f>IF(RESUMEN!D27="","",RESUMEN!D27)</f>
        <v/>
      </c>
      <c r="E33" s="330"/>
      <c r="F33" s="331">
        <f t="shared" si="0"/>
        <v>0</v>
      </c>
      <c r="G33" s="330"/>
      <c r="H33" s="330"/>
      <c r="I33" s="332">
        <f>IF(H33=$R$2,'SS-SMI'!$H$22,IF(H33=$S$2,'SS-SMI'!$I$22,IF(H33=$T$2,'SS-SMI'!$J$22,0)))</f>
        <v>0</v>
      </c>
      <c r="J33" s="332">
        <f t="shared" si="2"/>
        <v>0</v>
      </c>
      <c r="K33" s="332">
        <f t="shared" si="1"/>
        <v>0</v>
      </c>
      <c r="L33" s="333"/>
      <c r="M33" s="333"/>
      <c r="N33" s="333"/>
      <c r="O33" s="332">
        <f t="shared" si="3"/>
        <v>0</v>
      </c>
      <c r="P33" s="332">
        <f t="shared" si="11"/>
        <v>0</v>
      </c>
      <c r="Q33" s="332">
        <f t="shared" si="4"/>
        <v>0</v>
      </c>
      <c r="R33" s="334">
        <f t="shared" si="5"/>
        <v>0</v>
      </c>
      <c r="S33" s="335">
        <v>0</v>
      </c>
      <c r="T33" s="335">
        <v>0</v>
      </c>
      <c r="U33" s="335"/>
      <c r="V33" s="336">
        <f t="shared" si="6"/>
        <v>0</v>
      </c>
      <c r="W33" s="344">
        <f t="shared" si="7"/>
        <v>0</v>
      </c>
      <c r="X33" s="333"/>
      <c r="Y33" s="337">
        <f t="shared" si="8"/>
        <v>0</v>
      </c>
      <c r="Z33" s="338"/>
      <c r="AA33" s="339"/>
      <c r="AB33" s="346"/>
      <c r="AC33" s="339"/>
      <c r="AD33" s="341">
        <f t="shared" si="9"/>
        <v>0</v>
      </c>
    </row>
    <row r="34" spans="1:30" ht="20.149999999999999" customHeight="1" x14ac:dyDescent="0.35">
      <c r="A34" s="327">
        <f t="shared" si="10"/>
        <v>20</v>
      </c>
      <c r="B34" s="328" t="str">
        <f>IF(RESUMEN!B28="","",RESUMEN!B28)</f>
        <v/>
      </c>
      <c r="C34" s="329" t="str">
        <f>IF(RESUMEN!C28="","",RESUMEN!C28)</f>
        <v/>
      </c>
      <c r="D34" s="328" t="str">
        <f>IF(RESUMEN!D28="","",RESUMEN!D28)</f>
        <v/>
      </c>
      <c r="E34" s="330"/>
      <c r="F34" s="331">
        <f t="shared" si="0"/>
        <v>0</v>
      </c>
      <c r="G34" s="330"/>
      <c r="H34" s="330"/>
      <c r="I34" s="332">
        <f>IF(H34=$R$2,'SS-SMI'!$H$22,IF(H34=$S$2,'SS-SMI'!$I$22,IF(H34=$T$2,'SS-SMI'!$J$22,0)))</f>
        <v>0</v>
      </c>
      <c r="J34" s="332">
        <f t="shared" si="2"/>
        <v>0</v>
      </c>
      <c r="K34" s="332">
        <f t="shared" si="1"/>
        <v>0</v>
      </c>
      <c r="L34" s="333"/>
      <c r="M34" s="333"/>
      <c r="N34" s="333"/>
      <c r="O34" s="332">
        <f t="shared" si="3"/>
        <v>0</v>
      </c>
      <c r="P34" s="332">
        <f t="shared" si="11"/>
        <v>0</v>
      </c>
      <c r="Q34" s="332">
        <f t="shared" si="4"/>
        <v>0</v>
      </c>
      <c r="R34" s="334">
        <f t="shared" si="5"/>
        <v>0</v>
      </c>
      <c r="S34" s="335">
        <v>0</v>
      </c>
      <c r="T34" s="335">
        <v>0</v>
      </c>
      <c r="U34" s="335"/>
      <c r="V34" s="336">
        <f t="shared" si="6"/>
        <v>0</v>
      </c>
      <c r="W34" s="344">
        <f t="shared" si="7"/>
        <v>0</v>
      </c>
      <c r="X34" s="333"/>
      <c r="Y34" s="337">
        <f t="shared" si="8"/>
        <v>0</v>
      </c>
      <c r="Z34" s="338"/>
      <c r="AA34" s="339"/>
      <c r="AB34" s="346"/>
      <c r="AC34" s="339"/>
      <c r="AD34" s="341">
        <f t="shared" si="9"/>
        <v>0</v>
      </c>
    </row>
    <row r="35" spans="1:30" ht="20.149999999999999" customHeight="1" x14ac:dyDescent="0.35">
      <c r="A35" s="327">
        <f t="shared" si="10"/>
        <v>21</v>
      </c>
      <c r="B35" s="328" t="str">
        <f>IF(RESUMEN!B29="","",RESUMEN!B29)</f>
        <v/>
      </c>
      <c r="C35" s="329" t="str">
        <f>IF(RESUMEN!C29="","",RESUMEN!C29)</f>
        <v/>
      </c>
      <c r="D35" s="328" t="str">
        <f>IF(RESUMEN!D29="","",RESUMEN!D29)</f>
        <v/>
      </c>
      <c r="E35" s="330"/>
      <c r="F35" s="331">
        <f t="shared" si="0"/>
        <v>0</v>
      </c>
      <c r="G35" s="330"/>
      <c r="H35" s="330"/>
      <c r="I35" s="332">
        <f>IF(H35=$R$2,'SS-SMI'!$H$22,IF(H35=$S$2,'SS-SMI'!$I$22,IF(H35=$T$2,'SS-SMI'!$J$22,0)))</f>
        <v>0</v>
      </c>
      <c r="J35" s="332">
        <f t="shared" si="2"/>
        <v>0</v>
      </c>
      <c r="K35" s="332">
        <f t="shared" si="1"/>
        <v>0</v>
      </c>
      <c r="L35" s="333"/>
      <c r="M35" s="333"/>
      <c r="N35" s="333"/>
      <c r="O35" s="332">
        <f t="shared" si="3"/>
        <v>0</v>
      </c>
      <c r="P35" s="332">
        <f t="shared" si="11"/>
        <v>0</v>
      </c>
      <c r="Q35" s="332">
        <f t="shared" si="4"/>
        <v>0</v>
      </c>
      <c r="R35" s="334">
        <f t="shared" si="5"/>
        <v>0</v>
      </c>
      <c r="S35" s="335">
        <v>0</v>
      </c>
      <c r="T35" s="335">
        <v>0</v>
      </c>
      <c r="U35" s="335"/>
      <c r="V35" s="336">
        <f t="shared" si="6"/>
        <v>0</v>
      </c>
      <c r="W35" s="344">
        <f t="shared" si="7"/>
        <v>0</v>
      </c>
      <c r="X35" s="333"/>
      <c r="Y35" s="337">
        <f t="shared" si="8"/>
        <v>0</v>
      </c>
      <c r="Z35" s="338"/>
      <c r="AA35" s="339"/>
      <c r="AB35" s="346"/>
      <c r="AC35" s="339"/>
      <c r="AD35" s="341">
        <f t="shared" si="9"/>
        <v>0</v>
      </c>
    </row>
    <row r="36" spans="1:30" ht="20.149999999999999" customHeight="1" x14ac:dyDescent="0.35">
      <c r="A36" s="327">
        <f t="shared" si="10"/>
        <v>22</v>
      </c>
      <c r="B36" s="328" t="str">
        <f>IF(RESUMEN!B30="","",RESUMEN!B30)</f>
        <v/>
      </c>
      <c r="C36" s="329" t="str">
        <f>IF(RESUMEN!C30="","",RESUMEN!C30)</f>
        <v/>
      </c>
      <c r="D36" s="328" t="str">
        <f>IF(RESUMEN!D30="","",RESUMEN!D30)</f>
        <v/>
      </c>
      <c r="E36" s="330"/>
      <c r="F36" s="331">
        <f t="shared" si="0"/>
        <v>0</v>
      </c>
      <c r="G36" s="330"/>
      <c r="H36" s="330"/>
      <c r="I36" s="332">
        <f>IF(H36=$R$2,'SS-SMI'!$H$22,IF(H36=$S$2,'SS-SMI'!$I$22,IF(H36=$T$2,'SS-SMI'!$J$22,0)))</f>
        <v>0</v>
      </c>
      <c r="J36" s="332">
        <f t="shared" si="2"/>
        <v>0</v>
      </c>
      <c r="K36" s="332">
        <f t="shared" si="1"/>
        <v>0</v>
      </c>
      <c r="L36" s="333"/>
      <c r="M36" s="333"/>
      <c r="N36" s="333"/>
      <c r="O36" s="332">
        <f t="shared" si="3"/>
        <v>0</v>
      </c>
      <c r="P36" s="332">
        <f t="shared" si="11"/>
        <v>0</v>
      </c>
      <c r="Q36" s="332">
        <f t="shared" si="4"/>
        <v>0</v>
      </c>
      <c r="R36" s="334">
        <f t="shared" si="5"/>
        <v>0</v>
      </c>
      <c r="S36" s="335">
        <v>0</v>
      </c>
      <c r="T36" s="335">
        <v>0</v>
      </c>
      <c r="U36" s="335"/>
      <c r="V36" s="336">
        <f t="shared" si="6"/>
        <v>0</v>
      </c>
      <c r="W36" s="344">
        <f t="shared" si="7"/>
        <v>0</v>
      </c>
      <c r="X36" s="333"/>
      <c r="Y36" s="337">
        <f t="shared" si="8"/>
        <v>0</v>
      </c>
      <c r="Z36" s="338"/>
      <c r="AA36" s="339"/>
      <c r="AB36" s="346"/>
      <c r="AC36" s="339"/>
      <c r="AD36" s="341">
        <f t="shared" si="9"/>
        <v>0</v>
      </c>
    </row>
    <row r="37" spans="1:30" ht="20.149999999999999" customHeight="1" x14ac:dyDescent="0.35">
      <c r="A37" s="327">
        <f t="shared" si="10"/>
        <v>23</v>
      </c>
      <c r="B37" s="328" t="str">
        <f>IF(RESUMEN!B31="","",RESUMEN!B31)</f>
        <v/>
      </c>
      <c r="C37" s="329" t="str">
        <f>IF(RESUMEN!C31="","",RESUMEN!C31)</f>
        <v/>
      </c>
      <c r="D37" s="328" t="str">
        <f>IF(RESUMEN!D31="","",RESUMEN!D31)</f>
        <v/>
      </c>
      <c r="E37" s="330"/>
      <c r="F37" s="331">
        <f t="shared" si="0"/>
        <v>0</v>
      </c>
      <c r="G37" s="330"/>
      <c r="H37" s="330"/>
      <c r="I37" s="332">
        <f>IF(H37=$R$2,'SS-SMI'!$H$22,IF(H37=$S$2,'SS-SMI'!$I$22,IF(H37=$T$2,'SS-SMI'!$J$22,0)))</f>
        <v>0</v>
      </c>
      <c r="J37" s="332">
        <f t="shared" si="2"/>
        <v>0</v>
      </c>
      <c r="K37" s="332">
        <f t="shared" si="1"/>
        <v>0</v>
      </c>
      <c r="L37" s="333"/>
      <c r="M37" s="333"/>
      <c r="N37" s="333"/>
      <c r="O37" s="332">
        <f t="shared" si="3"/>
        <v>0</v>
      </c>
      <c r="P37" s="332">
        <f t="shared" si="11"/>
        <v>0</v>
      </c>
      <c r="Q37" s="332">
        <f t="shared" si="4"/>
        <v>0</v>
      </c>
      <c r="R37" s="334">
        <f t="shared" si="5"/>
        <v>0</v>
      </c>
      <c r="S37" s="335">
        <v>0</v>
      </c>
      <c r="T37" s="335">
        <v>0</v>
      </c>
      <c r="U37" s="335"/>
      <c r="V37" s="336">
        <f t="shared" si="6"/>
        <v>0</v>
      </c>
      <c r="W37" s="344">
        <f t="shared" si="7"/>
        <v>0</v>
      </c>
      <c r="X37" s="333"/>
      <c r="Y37" s="337">
        <f t="shared" si="8"/>
        <v>0</v>
      </c>
      <c r="Z37" s="338"/>
      <c r="AA37" s="339"/>
      <c r="AB37" s="346"/>
      <c r="AC37" s="339"/>
      <c r="AD37" s="341">
        <f t="shared" si="9"/>
        <v>0</v>
      </c>
    </row>
    <row r="38" spans="1:30" ht="20.149999999999999" customHeight="1" x14ac:dyDescent="0.35">
      <c r="A38" s="327">
        <f t="shared" si="10"/>
        <v>24</v>
      </c>
      <c r="B38" s="328" t="str">
        <f>IF(RESUMEN!B32="","",RESUMEN!B32)</f>
        <v/>
      </c>
      <c r="C38" s="329" t="str">
        <f>IF(RESUMEN!C32="","",RESUMEN!C32)</f>
        <v/>
      </c>
      <c r="D38" s="328" t="str">
        <f>IF(RESUMEN!D32="","",RESUMEN!D32)</f>
        <v/>
      </c>
      <c r="E38" s="330"/>
      <c r="F38" s="331">
        <f t="shared" si="0"/>
        <v>0</v>
      </c>
      <c r="G38" s="330"/>
      <c r="H38" s="330"/>
      <c r="I38" s="332">
        <f>IF(H38=$R$2,'SS-SMI'!$H$22,IF(H38=$S$2,'SS-SMI'!$I$22,IF(H38=$T$2,'SS-SMI'!$J$22,0)))</f>
        <v>0</v>
      </c>
      <c r="J38" s="332">
        <f t="shared" si="2"/>
        <v>0</v>
      </c>
      <c r="K38" s="332">
        <f t="shared" si="1"/>
        <v>0</v>
      </c>
      <c r="L38" s="333"/>
      <c r="M38" s="333"/>
      <c r="N38" s="333"/>
      <c r="O38" s="332">
        <f t="shared" si="3"/>
        <v>0</v>
      </c>
      <c r="P38" s="332">
        <f t="shared" si="11"/>
        <v>0</v>
      </c>
      <c r="Q38" s="332">
        <f t="shared" si="4"/>
        <v>0</v>
      </c>
      <c r="R38" s="334">
        <f t="shared" si="5"/>
        <v>0</v>
      </c>
      <c r="S38" s="335">
        <v>0</v>
      </c>
      <c r="T38" s="335">
        <v>0</v>
      </c>
      <c r="U38" s="335"/>
      <c r="V38" s="336">
        <f t="shared" si="6"/>
        <v>0</v>
      </c>
      <c r="W38" s="344">
        <f t="shared" si="7"/>
        <v>0</v>
      </c>
      <c r="X38" s="333"/>
      <c r="Y38" s="337">
        <f t="shared" si="8"/>
        <v>0</v>
      </c>
      <c r="Z38" s="338"/>
      <c r="AA38" s="339"/>
      <c r="AB38" s="346"/>
      <c r="AC38" s="339"/>
      <c r="AD38" s="341">
        <f t="shared" si="9"/>
        <v>0</v>
      </c>
    </row>
    <row r="39" spans="1:30" ht="20.149999999999999" customHeight="1" x14ac:dyDescent="0.35">
      <c r="A39" s="327">
        <f t="shared" si="10"/>
        <v>25</v>
      </c>
      <c r="B39" s="328" t="str">
        <f>IF(RESUMEN!B33="","",RESUMEN!B33)</f>
        <v/>
      </c>
      <c r="C39" s="329" t="str">
        <f>IF(RESUMEN!C33="","",RESUMEN!C33)</f>
        <v/>
      </c>
      <c r="D39" s="328" t="str">
        <f>IF(RESUMEN!D33="","",RESUMEN!D33)</f>
        <v/>
      </c>
      <c r="E39" s="330"/>
      <c r="F39" s="331">
        <f t="shared" si="0"/>
        <v>0</v>
      </c>
      <c r="G39" s="330"/>
      <c r="H39" s="330"/>
      <c r="I39" s="332">
        <f>IF(H39=$R$2,'SS-SMI'!$H$22,IF(H39=$S$2,'SS-SMI'!$I$22,IF(H39=$T$2,'SS-SMI'!$J$22,0)))</f>
        <v>0</v>
      </c>
      <c r="J39" s="332">
        <f t="shared" si="2"/>
        <v>0</v>
      </c>
      <c r="K39" s="332">
        <f t="shared" si="1"/>
        <v>0</v>
      </c>
      <c r="L39" s="333"/>
      <c r="M39" s="333"/>
      <c r="N39" s="333"/>
      <c r="O39" s="332">
        <f t="shared" si="3"/>
        <v>0</v>
      </c>
      <c r="P39" s="332">
        <f t="shared" si="11"/>
        <v>0</v>
      </c>
      <c r="Q39" s="332">
        <f t="shared" si="4"/>
        <v>0</v>
      </c>
      <c r="R39" s="334">
        <f t="shared" si="5"/>
        <v>0</v>
      </c>
      <c r="S39" s="335">
        <v>0</v>
      </c>
      <c r="T39" s="335">
        <v>0</v>
      </c>
      <c r="U39" s="335"/>
      <c r="V39" s="336">
        <f t="shared" si="6"/>
        <v>0</v>
      </c>
      <c r="W39" s="344">
        <f t="shared" si="7"/>
        <v>0</v>
      </c>
      <c r="X39" s="333"/>
      <c r="Y39" s="337">
        <f t="shared" si="8"/>
        <v>0</v>
      </c>
      <c r="Z39" s="338"/>
      <c r="AA39" s="339"/>
      <c r="AB39" s="346"/>
      <c r="AC39" s="339"/>
      <c r="AD39" s="341">
        <f t="shared" si="9"/>
        <v>0</v>
      </c>
    </row>
    <row r="40" spans="1:30" ht="20.149999999999999" customHeight="1" x14ac:dyDescent="0.35">
      <c r="A40" s="327">
        <f t="shared" si="10"/>
        <v>26</v>
      </c>
      <c r="B40" s="328" t="str">
        <f>IF(RESUMEN!B34="","",RESUMEN!B34)</f>
        <v/>
      </c>
      <c r="C40" s="329" t="str">
        <f>IF(RESUMEN!C34="","",RESUMEN!C34)</f>
        <v/>
      </c>
      <c r="D40" s="328" t="str">
        <f>IF(RESUMEN!D34="","",RESUMEN!D34)</f>
        <v/>
      </c>
      <c r="E40" s="330"/>
      <c r="F40" s="331">
        <f t="shared" si="0"/>
        <v>0</v>
      </c>
      <c r="G40" s="330"/>
      <c r="H40" s="330"/>
      <c r="I40" s="332">
        <f>IF(H40=$R$2,'SS-SMI'!$H$22,IF(H40=$S$2,'SS-SMI'!$I$22,IF(H40=$T$2,'SS-SMI'!$J$22,0)))</f>
        <v>0</v>
      </c>
      <c r="J40" s="332">
        <f t="shared" si="2"/>
        <v>0</v>
      </c>
      <c r="K40" s="332">
        <f t="shared" si="1"/>
        <v>0</v>
      </c>
      <c r="L40" s="333"/>
      <c r="M40" s="333"/>
      <c r="N40" s="333"/>
      <c r="O40" s="332">
        <f t="shared" si="3"/>
        <v>0</v>
      </c>
      <c r="P40" s="332">
        <f t="shared" si="11"/>
        <v>0</v>
      </c>
      <c r="Q40" s="332">
        <f t="shared" si="4"/>
        <v>0</v>
      </c>
      <c r="R40" s="334">
        <f t="shared" si="5"/>
        <v>0</v>
      </c>
      <c r="S40" s="335">
        <v>0</v>
      </c>
      <c r="T40" s="335">
        <v>0</v>
      </c>
      <c r="U40" s="335"/>
      <c r="V40" s="336">
        <f t="shared" si="6"/>
        <v>0</v>
      </c>
      <c r="W40" s="344">
        <f t="shared" si="7"/>
        <v>0</v>
      </c>
      <c r="X40" s="333"/>
      <c r="Y40" s="337">
        <f t="shared" si="8"/>
        <v>0</v>
      </c>
      <c r="Z40" s="338"/>
      <c r="AA40" s="339"/>
      <c r="AB40" s="346"/>
      <c r="AC40" s="339"/>
      <c r="AD40" s="341">
        <f t="shared" si="9"/>
        <v>0</v>
      </c>
    </row>
    <row r="41" spans="1:30" ht="20.149999999999999" customHeight="1" x14ac:dyDescent="0.35">
      <c r="A41" s="327">
        <f t="shared" si="10"/>
        <v>27</v>
      </c>
      <c r="B41" s="328" t="str">
        <f>IF(RESUMEN!B35="","",RESUMEN!B35)</f>
        <v/>
      </c>
      <c r="C41" s="329" t="str">
        <f>IF(RESUMEN!C35="","",RESUMEN!C35)</f>
        <v/>
      </c>
      <c r="D41" s="328" t="str">
        <f>IF(RESUMEN!D35="","",RESUMEN!D35)</f>
        <v/>
      </c>
      <c r="E41" s="330"/>
      <c r="F41" s="331">
        <f t="shared" si="0"/>
        <v>0</v>
      </c>
      <c r="G41" s="330"/>
      <c r="H41" s="330"/>
      <c r="I41" s="332">
        <f>IF(H41=$R$2,'SS-SMI'!$H$22,IF(H41=$S$2,'SS-SMI'!$I$22,IF(H41=$T$2,'SS-SMI'!$J$22,0)))</f>
        <v>0</v>
      </c>
      <c r="J41" s="332">
        <f t="shared" si="2"/>
        <v>0</v>
      </c>
      <c r="K41" s="332">
        <f t="shared" si="1"/>
        <v>0</v>
      </c>
      <c r="L41" s="333"/>
      <c r="M41" s="333"/>
      <c r="N41" s="333"/>
      <c r="O41" s="332">
        <f t="shared" si="3"/>
        <v>0</v>
      </c>
      <c r="P41" s="332">
        <f t="shared" si="11"/>
        <v>0</v>
      </c>
      <c r="Q41" s="332">
        <f t="shared" si="4"/>
        <v>0</v>
      </c>
      <c r="R41" s="334">
        <f t="shared" si="5"/>
        <v>0</v>
      </c>
      <c r="S41" s="335">
        <v>0</v>
      </c>
      <c r="T41" s="335">
        <v>0</v>
      </c>
      <c r="U41" s="335"/>
      <c r="V41" s="336">
        <f t="shared" si="6"/>
        <v>0</v>
      </c>
      <c r="W41" s="344">
        <f t="shared" si="7"/>
        <v>0</v>
      </c>
      <c r="X41" s="333"/>
      <c r="Y41" s="337">
        <f t="shared" si="8"/>
        <v>0</v>
      </c>
      <c r="Z41" s="338"/>
      <c r="AA41" s="339"/>
      <c r="AB41" s="346"/>
      <c r="AC41" s="339"/>
      <c r="AD41" s="341">
        <f t="shared" si="9"/>
        <v>0</v>
      </c>
    </row>
    <row r="42" spans="1:30" ht="20.149999999999999" customHeight="1" x14ac:dyDescent="0.35">
      <c r="A42" s="327">
        <f t="shared" si="10"/>
        <v>28</v>
      </c>
      <c r="B42" s="328" t="str">
        <f>IF(RESUMEN!B36="","",RESUMEN!B36)</f>
        <v/>
      </c>
      <c r="C42" s="329" t="str">
        <f>IF(RESUMEN!C36="","",RESUMEN!C36)</f>
        <v/>
      </c>
      <c r="D42" s="328" t="str">
        <f>IF(RESUMEN!D36="","",RESUMEN!D36)</f>
        <v/>
      </c>
      <c r="E42" s="330"/>
      <c r="F42" s="331">
        <f t="shared" si="0"/>
        <v>0</v>
      </c>
      <c r="G42" s="330"/>
      <c r="H42" s="330"/>
      <c r="I42" s="332">
        <f>IF(H42=$R$2,'SS-SMI'!$H$22,IF(H42=$S$2,'SS-SMI'!$I$22,IF(H42=$T$2,'SS-SMI'!$J$22,0)))</f>
        <v>0</v>
      </c>
      <c r="J42" s="332">
        <f t="shared" si="2"/>
        <v>0</v>
      </c>
      <c r="K42" s="332">
        <f t="shared" si="1"/>
        <v>0</v>
      </c>
      <c r="L42" s="333"/>
      <c r="M42" s="333"/>
      <c r="N42" s="333"/>
      <c r="O42" s="332">
        <f t="shared" si="3"/>
        <v>0</v>
      </c>
      <c r="P42" s="332">
        <f t="shared" si="11"/>
        <v>0</v>
      </c>
      <c r="Q42" s="332">
        <f t="shared" si="4"/>
        <v>0</v>
      </c>
      <c r="R42" s="334">
        <f t="shared" si="5"/>
        <v>0</v>
      </c>
      <c r="S42" s="335">
        <v>0</v>
      </c>
      <c r="T42" s="335">
        <v>0</v>
      </c>
      <c r="U42" s="335"/>
      <c r="V42" s="336">
        <f t="shared" si="6"/>
        <v>0</v>
      </c>
      <c r="W42" s="344">
        <f t="shared" si="7"/>
        <v>0</v>
      </c>
      <c r="X42" s="333"/>
      <c r="Y42" s="337">
        <f t="shared" si="8"/>
        <v>0</v>
      </c>
      <c r="Z42" s="338"/>
      <c r="AA42" s="339"/>
      <c r="AB42" s="346"/>
      <c r="AC42" s="339"/>
      <c r="AD42" s="341">
        <f t="shared" si="9"/>
        <v>0</v>
      </c>
    </row>
    <row r="43" spans="1:30" ht="20.149999999999999" customHeight="1" x14ac:dyDescent="0.35">
      <c r="A43" s="327">
        <f t="shared" si="10"/>
        <v>29</v>
      </c>
      <c r="B43" s="328" t="str">
        <f>IF(RESUMEN!B37="","",RESUMEN!B37)</f>
        <v/>
      </c>
      <c r="C43" s="329" t="str">
        <f>IF(RESUMEN!C37="","",RESUMEN!C37)</f>
        <v/>
      </c>
      <c r="D43" s="328" t="str">
        <f>IF(RESUMEN!D37="","",RESUMEN!D37)</f>
        <v/>
      </c>
      <c r="E43" s="330"/>
      <c r="F43" s="331">
        <f t="shared" si="0"/>
        <v>0</v>
      </c>
      <c r="G43" s="330"/>
      <c r="H43" s="330"/>
      <c r="I43" s="332">
        <f>IF(H43=$R$2,'SS-SMI'!$H$22,IF(H43=$S$2,'SS-SMI'!$I$22,IF(H43=$T$2,'SS-SMI'!$J$22,0)))</f>
        <v>0</v>
      </c>
      <c r="J43" s="332">
        <f t="shared" si="2"/>
        <v>0</v>
      </c>
      <c r="K43" s="332">
        <f t="shared" si="1"/>
        <v>0</v>
      </c>
      <c r="L43" s="333"/>
      <c r="M43" s="333"/>
      <c r="N43" s="333"/>
      <c r="O43" s="332">
        <f t="shared" si="3"/>
        <v>0</v>
      </c>
      <c r="P43" s="332">
        <f t="shared" si="11"/>
        <v>0</v>
      </c>
      <c r="Q43" s="332">
        <f t="shared" si="4"/>
        <v>0</v>
      </c>
      <c r="R43" s="334">
        <f t="shared" si="5"/>
        <v>0</v>
      </c>
      <c r="S43" s="335">
        <v>0</v>
      </c>
      <c r="T43" s="335">
        <v>0</v>
      </c>
      <c r="U43" s="335"/>
      <c r="V43" s="336">
        <f t="shared" si="6"/>
        <v>0</v>
      </c>
      <c r="W43" s="344">
        <f t="shared" si="7"/>
        <v>0</v>
      </c>
      <c r="X43" s="333"/>
      <c r="Y43" s="337">
        <f t="shared" si="8"/>
        <v>0</v>
      </c>
      <c r="Z43" s="338"/>
      <c r="AA43" s="339"/>
      <c r="AB43" s="346"/>
      <c r="AC43" s="339"/>
      <c r="AD43" s="341">
        <f t="shared" si="9"/>
        <v>0</v>
      </c>
    </row>
    <row r="44" spans="1:30" ht="20.149999999999999" customHeight="1" x14ac:dyDescent="0.35">
      <c r="A44" s="327">
        <f t="shared" si="10"/>
        <v>30</v>
      </c>
      <c r="B44" s="328" t="str">
        <f>IF(RESUMEN!B38="","",RESUMEN!B38)</f>
        <v/>
      </c>
      <c r="C44" s="329" t="str">
        <f>IF(RESUMEN!C38="","",RESUMEN!C38)</f>
        <v/>
      </c>
      <c r="D44" s="328" t="str">
        <f>IF(RESUMEN!D38="","",RESUMEN!D38)</f>
        <v/>
      </c>
      <c r="E44" s="330"/>
      <c r="F44" s="331">
        <f t="shared" si="0"/>
        <v>0</v>
      </c>
      <c r="G44" s="330"/>
      <c r="H44" s="330"/>
      <c r="I44" s="332">
        <f>IF(H44=$R$2,'SS-SMI'!$H$22,IF(H44=$S$2,'SS-SMI'!$I$22,IF(H44=$T$2,'SS-SMI'!$J$22,0)))</f>
        <v>0</v>
      </c>
      <c r="J44" s="332">
        <f t="shared" si="2"/>
        <v>0</v>
      </c>
      <c r="K44" s="332">
        <f t="shared" si="1"/>
        <v>0</v>
      </c>
      <c r="L44" s="333"/>
      <c r="M44" s="333"/>
      <c r="N44" s="333"/>
      <c r="O44" s="332">
        <f t="shared" si="3"/>
        <v>0</v>
      </c>
      <c r="P44" s="332">
        <f t="shared" si="11"/>
        <v>0</v>
      </c>
      <c r="Q44" s="332">
        <f t="shared" si="4"/>
        <v>0</v>
      </c>
      <c r="R44" s="334">
        <f t="shared" si="5"/>
        <v>0</v>
      </c>
      <c r="S44" s="335">
        <v>0</v>
      </c>
      <c r="T44" s="335">
        <v>0</v>
      </c>
      <c r="U44" s="335"/>
      <c r="V44" s="336">
        <f t="shared" si="6"/>
        <v>0</v>
      </c>
      <c r="W44" s="344">
        <f t="shared" si="7"/>
        <v>0</v>
      </c>
      <c r="X44" s="333"/>
      <c r="Y44" s="337">
        <f t="shared" si="8"/>
        <v>0</v>
      </c>
      <c r="Z44" s="338"/>
      <c r="AA44" s="339"/>
      <c r="AB44" s="346"/>
      <c r="AC44" s="339"/>
      <c r="AD44" s="341">
        <f t="shared" si="9"/>
        <v>0</v>
      </c>
    </row>
    <row r="45" spans="1:30" ht="20.149999999999999" customHeight="1" x14ac:dyDescent="0.35">
      <c r="A45" s="327">
        <f t="shared" si="10"/>
        <v>31</v>
      </c>
      <c r="B45" s="328" t="str">
        <f>IF(RESUMEN!B39="","",RESUMEN!B39)</f>
        <v/>
      </c>
      <c r="C45" s="329" t="str">
        <f>IF(RESUMEN!C39="","",RESUMEN!C39)</f>
        <v/>
      </c>
      <c r="D45" s="328" t="str">
        <f>IF(RESUMEN!D39="","",RESUMEN!D39)</f>
        <v/>
      </c>
      <c r="E45" s="330"/>
      <c r="F45" s="331">
        <f t="shared" si="0"/>
        <v>0</v>
      </c>
      <c r="G45" s="330"/>
      <c r="H45" s="330"/>
      <c r="I45" s="332">
        <f>IF(H45=$R$2,'SS-SMI'!$H$22,IF(H45=$S$2,'SS-SMI'!$I$22,IF(H45=$T$2,'SS-SMI'!$J$22,0)))</f>
        <v>0</v>
      </c>
      <c r="J45" s="332">
        <f t="shared" si="2"/>
        <v>0</v>
      </c>
      <c r="K45" s="332">
        <f t="shared" si="1"/>
        <v>0</v>
      </c>
      <c r="L45" s="333"/>
      <c r="M45" s="333"/>
      <c r="N45" s="333"/>
      <c r="O45" s="332">
        <f t="shared" si="3"/>
        <v>0</v>
      </c>
      <c r="P45" s="332">
        <f t="shared" si="11"/>
        <v>0</v>
      </c>
      <c r="Q45" s="332">
        <f t="shared" si="4"/>
        <v>0</v>
      </c>
      <c r="R45" s="334">
        <f t="shared" si="5"/>
        <v>0</v>
      </c>
      <c r="S45" s="335">
        <v>0</v>
      </c>
      <c r="T45" s="335">
        <v>0</v>
      </c>
      <c r="U45" s="335"/>
      <c r="V45" s="336">
        <f t="shared" si="6"/>
        <v>0</v>
      </c>
      <c r="W45" s="344">
        <f t="shared" si="7"/>
        <v>0</v>
      </c>
      <c r="X45" s="333"/>
      <c r="Y45" s="337">
        <f t="shared" si="8"/>
        <v>0</v>
      </c>
      <c r="Z45" s="338"/>
      <c r="AA45" s="339"/>
      <c r="AB45" s="346"/>
      <c r="AC45" s="339"/>
      <c r="AD45" s="341">
        <f t="shared" si="9"/>
        <v>0</v>
      </c>
    </row>
    <row r="46" spans="1:30" ht="20.149999999999999" customHeight="1" x14ac:dyDescent="0.35">
      <c r="A46" s="327">
        <f t="shared" si="10"/>
        <v>32</v>
      </c>
      <c r="B46" s="328" t="str">
        <f>IF(RESUMEN!B40="","",RESUMEN!B40)</f>
        <v/>
      </c>
      <c r="C46" s="329" t="str">
        <f>IF(RESUMEN!C40="","",RESUMEN!C40)</f>
        <v/>
      </c>
      <c r="D46" s="328" t="str">
        <f>IF(RESUMEN!D40="","",RESUMEN!D40)</f>
        <v/>
      </c>
      <c r="E46" s="330"/>
      <c r="F46" s="331">
        <f t="shared" si="0"/>
        <v>0</v>
      </c>
      <c r="G46" s="330"/>
      <c r="H46" s="330"/>
      <c r="I46" s="332">
        <f>IF(H46=$R$2,'SS-SMI'!$H$22,IF(H46=$S$2,'SS-SMI'!$I$22,IF(H46=$T$2,'SS-SMI'!$J$22,0)))</f>
        <v>0</v>
      </c>
      <c r="J46" s="332">
        <f t="shared" si="2"/>
        <v>0</v>
      </c>
      <c r="K46" s="332">
        <f t="shared" si="1"/>
        <v>0</v>
      </c>
      <c r="L46" s="333"/>
      <c r="M46" s="333"/>
      <c r="N46" s="333"/>
      <c r="O46" s="332">
        <f t="shared" si="3"/>
        <v>0</v>
      </c>
      <c r="P46" s="332">
        <f t="shared" si="11"/>
        <v>0</v>
      </c>
      <c r="Q46" s="332">
        <f t="shared" si="4"/>
        <v>0</v>
      </c>
      <c r="R46" s="334">
        <f t="shared" si="5"/>
        <v>0</v>
      </c>
      <c r="S46" s="335">
        <v>0</v>
      </c>
      <c r="T46" s="335">
        <v>0</v>
      </c>
      <c r="U46" s="335"/>
      <c r="V46" s="336">
        <f t="shared" si="6"/>
        <v>0</v>
      </c>
      <c r="W46" s="344">
        <f t="shared" si="7"/>
        <v>0</v>
      </c>
      <c r="X46" s="333"/>
      <c r="Y46" s="337">
        <f t="shared" si="8"/>
        <v>0</v>
      </c>
      <c r="Z46" s="338"/>
      <c r="AA46" s="339"/>
      <c r="AB46" s="346"/>
      <c r="AC46" s="339"/>
      <c r="AD46" s="341">
        <f t="shared" si="9"/>
        <v>0</v>
      </c>
    </row>
    <row r="47" spans="1:30" ht="20.149999999999999" customHeight="1" x14ac:dyDescent="0.35">
      <c r="A47" s="327">
        <f t="shared" si="10"/>
        <v>33</v>
      </c>
      <c r="B47" s="328" t="str">
        <f>IF(RESUMEN!B41="","",RESUMEN!B41)</f>
        <v/>
      </c>
      <c r="C47" s="329" t="str">
        <f>IF(RESUMEN!C41="","",RESUMEN!C41)</f>
        <v/>
      </c>
      <c r="D47" s="328" t="str">
        <f>IF(RESUMEN!D41="","",RESUMEN!D41)</f>
        <v/>
      </c>
      <c r="E47" s="330"/>
      <c r="F47" s="331">
        <f t="shared" si="0"/>
        <v>0</v>
      </c>
      <c r="G47" s="330"/>
      <c r="H47" s="330"/>
      <c r="I47" s="332">
        <f>IF(H47=$R$2,'SS-SMI'!$H$22,IF(H47=$S$2,'SS-SMI'!$I$22,IF(H47=$T$2,'SS-SMI'!$J$22,0)))</f>
        <v>0</v>
      </c>
      <c r="J47" s="332">
        <f t="shared" si="2"/>
        <v>0</v>
      </c>
      <c r="K47" s="332">
        <f t="shared" si="1"/>
        <v>0</v>
      </c>
      <c r="L47" s="333"/>
      <c r="M47" s="333"/>
      <c r="N47" s="333"/>
      <c r="O47" s="332">
        <f t="shared" ref="O47:O83" si="12">SUM(L47)</f>
        <v>0</v>
      </c>
      <c r="P47" s="332">
        <f t="shared" si="11"/>
        <v>0</v>
      </c>
      <c r="Q47" s="332">
        <f t="shared" si="4"/>
        <v>0</v>
      </c>
      <c r="R47" s="334">
        <f t="shared" si="5"/>
        <v>0</v>
      </c>
      <c r="S47" s="335">
        <v>0</v>
      </c>
      <c r="T47" s="335">
        <v>0</v>
      </c>
      <c r="U47" s="335"/>
      <c r="V47" s="336">
        <f t="shared" si="6"/>
        <v>0</v>
      </c>
      <c r="W47" s="344">
        <f t="shared" si="7"/>
        <v>0</v>
      </c>
      <c r="X47" s="333"/>
      <c r="Y47" s="337">
        <f t="shared" si="8"/>
        <v>0</v>
      </c>
      <c r="Z47" s="338"/>
      <c r="AA47" s="339"/>
      <c r="AB47" s="346"/>
      <c r="AC47" s="339"/>
      <c r="AD47" s="341">
        <f t="shared" si="9"/>
        <v>0</v>
      </c>
    </row>
    <row r="48" spans="1:30" ht="20.149999999999999" customHeight="1" x14ac:dyDescent="0.35">
      <c r="A48" s="327">
        <f t="shared" si="10"/>
        <v>34</v>
      </c>
      <c r="B48" s="328" t="str">
        <f>IF(RESUMEN!B42="","",RESUMEN!B42)</f>
        <v/>
      </c>
      <c r="C48" s="329" t="str">
        <f>IF(RESUMEN!C42="","",RESUMEN!C42)</f>
        <v/>
      </c>
      <c r="D48" s="328" t="str">
        <f>IF(RESUMEN!D42="","",RESUMEN!D42)</f>
        <v/>
      </c>
      <c r="E48" s="330"/>
      <c r="F48" s="331">
        <f t="shared" si="0"/>
        <v>0</v>
      </c>
      <c r="G48" s="330"/>
      <c r="H48" s="330"/>
      <c r="I48" s="332">
        <f>IF(H48=$R$2,'SS-SMI'!$H$22,IF(H48=$S$2,'SS-SMI'!$I$22,IF(H48=$T$2,'SS-SMI'!$J$22,0)))</f>
        <v>0</v>
      </c>
      <c r="J48" s="332">
        <f t="shared" si="2"/>
        <v>0</v>
      </c>
      <c r="K48" s="332">
        <f t="shared" si="1"/>
        <v>0</v>
      </c>
      <c r="L48" s="333"/>
      <c r="M48" s="333"/>
      <c r="N48" s="333"/>
      <c r="O48" s="332">
        <f t="shared" si="12"/>
        <v>0</v>
      </c>
      <c r="P48" s="332">
        <f t="shared" si="11"/>
        <v>0</v>
      </c>
      <c r="Q48" s="332">
        <f t="shared" si="4"/>
        <v>0</v>
      </c>
      <c r="R48" s="334">
        <f t="shared" si="5"/>
        <v>0</v>
      </c>
      <c r="S48" s="335">
        <v>0</v>
      </c>
      <c r="T48" s="335">
        <v>0</v>
      </c>
      <c r="U48" s="335"/>
      <c r="V48" s="336">
        <f t="shared" si="6"/>
        <v>0</v>
      </c>
      <c r="W48" s="344">
        <f t="shared" si="7"/>
        <v>0</v>
      </c>
      <c r="X48" s="333"/>
      <c r="Y48" s="337">
        <f t="shared" si="8"/>
        <v>0</v>
      </c>
      <c r="Z48" s="338"/>
      <c r="AA48" s="339"/>
      <c r="AB48" s="346"/>
      <c r="AC48" s="339"/>
      <c r="AD48" s="341">
        <f t="shared" si="9"/>
        <v>0</v>
      </c>
    </row>
    <row r="49" spans="1:30" ht="20.149999999999999" customHeight="1" x14ac:dyDescent="0.35">
      <c r="A49" s="327">
        <f t="shared" si="10"/>
        <v>35</v>
      </c>
      <c r="B49" s="328" t="str">
        <f>IF(RESUMEN!B43="","",RESUMEN!B43)</f>
        <v/>
      </c>
      <c r="C49" s="329" t="str">
        <f>IF(RESUMEN!C43="","",RESUMEN!C43)</f>
        <v/>
      </c>
      <c r="D49" s="328" t="str">
        <f>IF(RESUMEN!D43="","",RESUMEN!D43)</f>
        <v/>
      </c>
      <c r="E49" s="330"/>
      <c r="F49" s="331">
        <f t="shared" si="0"/>
        <v>0</v>
      </c>
      <c r="G49" s="330"/>
      <c r="H49" s="330"/>
      <c r="I49" s="332">
        <f>IF(H49=$R$2,'SS-SMI'!$H$22,IF(H49=$S$2,'SS-SMI'!$I$22,IF(H49=$T$2,'SS-SMI'!$J$22,0)))</f>
        <v>0</v>
      </c>
      <c r="J49" s="332">
        <f t="shared" si="2"/>
        <v>0</v>
      </c>
      <c r="K49" s="332">
        <f t="shared" si="1"/>
        <v>0</v>
      </c>
      <c r="L49" s="333"/>
      <c r="M49" s="333"/>
      <c r="N49" s="333"/>
      <c r="O49" s="332">
        <f t="shared" si="12"/>
        <v>0</v>
      </c>
      <c r="P49" s="332">
        <f t="shared" si="11"/>
        <v>0</v>
      </c>
      <c r="Q49" s="332">
        <f t="shared" si="4"/>
        <v>0</v>
      </c>
      <c r="R49" s="334">
        <f t="shared" si="5"/>
        <v>0</v>
      </c>
      <c r="S49" s="335">
        <v>0</v>
      </c>
      <c r="T49" s="335">
        <v>0</v>
      </c>
      <c r="U49" s="335"/>
      <c r="V49" s="336">
        <f t="shared" si="6"/>
        <v>0</v>
      </c>
      <c r="W49" s="344">
        <f t="shared" si="7"/>
        <v>0</v>
      </c>
      <c r="X49" s="333"/>
      <c r="Y49" s="337">
        <f t="shared" si="8"/>
        <v>0</v>
      </c>
      <c r="Z49" s="338"/>
      <c r="AA49" s="339"/>
      <c r="AB49" s="346"/>
      <c r="AC49" s="339"/>
      <c r="AD49" s="341">
        <f t="shared" si="9"/>
        <v>0</v>
      </c>
    </row>
    <row r="50" spans="1:30" ht="20.149999999999999" customHeight="1" x14ac:dyDescent="0.35">
      <c r="A50" s="327">
        <f t="shared" si="10"/>
        <v>36</v>
      </c>
      <c r="B50" s="328" t="str">
        <f>IF(RESUMEN!B44="","",RESUMEN!B44)</f>
        <v/>
      </c>
      <c r="C50" s="329" t="str">
        <f>IF(RESUMEN!C44="","",RESUMEN!C44)</f>
        <v/>
      </c>
      <c r="D50" s="328" t="str">
        <f>IF(RESUMEN!D44="","",RESUMEN!D44)</f>
        <v/>
      </c>
      <c r="E50" s="330"/>
      <c r="F50" s="331">
        <f t="shared" si="0"/>
        <v>0</v>
      </c>
      <c r="G50" s="330"/>
      <c r="H50" s="330"/>
      <c r="I50" s="332">
        <f>IF(H50=$R$2,'SS-SMI'!$H$22,IF(H50=$S$2,'SS-SMI'!$I$22,IF(H50=$T$2,'SS-SMI'!$J$22,0)))</f>
        <v>0</v>
      </c>
      <c r="J50" s="332">
        <f t="shared" si="2"/>
        <v>0</v>
      </c>
      <c r="K50" s="332">
        <f t="shared" si="1"/>
        <v>0</v>
      </c>
      <c r="L50" s="333"/>
      <c r="M50" s="333"/>
      <c r="N50" s="333"/>
      <c r="O50" s="332">
        <f t="shared" si="12"/>
        <v>0</v>
      </c>
      <c r="P50" s="332">
        <f t="shared" si="11"/>
        <v>0</v>
      </c>
      <c r="Q50" s="332">
        <f t="shared" si="4"/>
        <v>0</v>
      </c>
      <c r="R50" s="334">
        <f t="shared" si="5"/>
        <v>0</v>
      </c>
      <c r="S50" s="335">
        <v>0</v>
      </c>
      <c r="T50" s="335">
        <v>0</v>
      </c>
      <c r="U50" s="335"/>
      <c r="V50" s="336">
        <f t="shared" si="6"/>
        <v>0</v>
      </c>
      <c r="W50" s="344">
        <f t="shared" si="7"/>
        <v>0</v>
      </c>
      <c r="X50" s="333"/>
      <c r="Y50" s="337">
        <f t="shared" si="8"/>
        <v>0</v>
      </c>
      <c r="Z50" s="338"/>
      <c r="AA50" s="339"/>
      <c r="AB50" s="346"/>
      <c r="AC50" s="339"/>
      <c r="AD50" s="341">
        <f t="shared" si="9"/>
        <v>0</v>
      </c>
    </row>
    <row r="51" spans="1:30" ht="20.149999999999999" customHeight="1" x14ac:dyDescent="0.35">
      <c r="A51" s="327">
        <f t="shared" si="10"/>
        <v>37</v>
      </c>
      <c r="B51" s="328" t="str">
        <f>IF(RESUMEN!B45="","",RESUMEN!B45)</f>
        <v/>
      </c>
      <c r="C51" s="329" t="str">
        <f>IF(RESUMEN!C45="","",RESUMEN!C45)</f>
        <v/>
      </c>
      <c r="D51" s="328" t="str">
        <f>IF(RESUMEN!D45="","",RESUMEN!D45)</f>
        <v/>
      </c>
      <c r="E51" s="330"/>
      <c r="F51" s="331">
        <f t="shared" si="0"/>
        <v>0</v>
      </c>
      <c r="G51" s="330"/>
      <c r="H51" s="330"/>
      <c r="I51" s="332">
        <f>IF(H51=$R$2,'SS-SMI'!$H$22,IF(H51=$S$2,'SS-SMI'!$I$22,IF(H51=$T$2,'SS-SMI'!$J$22,0)))</f>
        <v>0</v>
      </c>
      <c r="J51" s="332">
        <f t="shared" si="2"/>
        <v>0</v>
      </c>
      <c r="K51" s="332">
        <f t="shared" si="1"/>
        <v>0</v>
      </c>
      <c r="L51" s="333"/>
      <c r="M51" s="333"/>
      <c r="N51" s="333"/>
      <c r="O51" s="332">
        <f t="shared" si="12"/>
        <v>0</v>
      </c>
      <c r="P51" s="332">
        <f t="shared" si="11"/>
        <v>0</v>
      </c>
      <c r="Q51" s="332">
        <f t="shared" si="4"/>
        <v>0</v>
      </c>
      <c r="R51" s="334">
        <f t="shared" si="5"/>
        <v>0</v>
      </c>
      <c r="S51" s="335">
        <v>0</v>
      </c>
      <c r="T51" s="335">
        <v>0</v>
      </c>
      <c r="U51" s="335"/>
      <c r="V51" s="336">
        <f t="shared" si="6"/>
        <v>0</v>
      </c>
      <c r="W51" s="344">
        <f t="shared" si="7"/>
        <v>0</v>
      </c>
      <c r="X51" s="333"/>
      <c r="Y51" s="337">
        <f t="shared" si="8"/>
        <v>0</v>
      </c>
      <c r="Z51" s="338"/>
      <c r="AA51" s="339"/>
      <c r="AB51" s="346"/>
      <c r="AC51" s="339"/>
      <c r="AD51" s="341">
        <f t="shared" si="9"/>
        <v>0</v>
      </c>
    </row>
    <row r="52" spans="1:30" ht="20.149999999999999" customHeight="1" x14ac:dyDescent="0.35">
      <c r="A52" s="327">
        <f t="shared" si="10"/>
        <v>38</v>
      </c>
      <c r="B52" s="328" t="str">
        <f>IF(RESUMEN!B46="","",RESUMEN!B46)</f>
        <v/>
      </c>
      <c r="C52" s="329" t="str">
        <f>IF(RESUMEN!C46="","",RESUMEN!C46)</f>
        <v/>
      </c>
      <c r="D52" s="328" t="str">
        <f>IF(RESUMEN!D46="","",RESUMEN!D46)</f>
        <v/>
      </c>
      <c r="E52" s="330"/>
      <c r="F52" s="331">
        <f t="shared" si="0"/>
        <v>0</v>
      </c>
      <c r="G52" s="330"/>
      <c r="H52" s="330"/>
      <c r="I52" s="332">
        <f>IF(H52=$R$2,'SS-SMI'!$H$22,IF(H52=$S$2,'SS-SMI'!$I$22,IF(H52=$T$2,'SS-SMI'!$J$22,0)))</f>
        <v>0</v>
      </c>
      <c r="J52" s="332">
        <f t="shared" si="2"/>
        <v>0</v>
      </c>
      <c r="K52" s="332">
        <f t="shared" si="1"/>
        <v>0</v>
      </c>
      <c r="L52" s="333"/>
      <c r="M52" s="333"/>
      <c r="N52" s="333"/>
      <c r="O52" s="332">
        <f t="shared" si="12"/>
        <v>0</v>
      </c>
      <c r="P52" s="332">
        <f t="shared" si="11"/>
        <v>0</v>
      </c>
      <c r="Q52" s="332">
        <f t="shared" si="4"/>
        <v>0</v>
      </c>
      <c r="R52" s="334">
        <f t="shared" si="5"/>
        <v>0</v>
      </c>
      <c r="S52" s="335">
        <v>0</v>
      </c>
      <c r="T52" s="335">
        <v>0</v>
      </c>
      <c r="U52" s="335"/>
      <c r="V52" s="336">
        <f t="shared" si="6"/>
        <v>0</v>
      </c>
      <c r="W52" s="344">
        <f t="shared" si="7"/>
        <v>0</v>
      </c>
      <c r="X52" s="333"/>
      <c r="Y52" s="337">
        <f t="shared" si="8"/>
        <v>0</v>
      </c>
      <c r="Z52" s="338"/>
      <c r="AA52" s="339"/>
      <c r="AB52" s="346"/>
      <c r="AC52" s="339"/>
      <c r="AD52" s="341">
        <f t="shared" si="9"/>
        <v>0</v>
      </c>
    </row>
    <row r="53" spans="1:30" ht="20.149999999999999" customHeight="1" x14ac:dyDescent="0.35">
      <c r="A53" s="327">
        <f t="shared" si="10"/>
        <v>39</v>
      </c>
      <c r="B53" s="328" t="str">
        <f>IF(RESUMEN!B47="","",RESUMEN!B47)</f>
        <v/>
      </c>
      <c r="C53" s="329" t="str">
        <f>IF(RESUMEN!C47="","",RESUMEN!C47)</f>
        <v/>
      </c>
      <c r="D53" s="328" t="str">
        <f>IF(RESUMEN!D47="","",RESUMEN!D47)</f>
        <v/>
      </c>
      <c r="E53" s="330"/>
      <c r="F53" s="331">
        <f t="shared" si="0"/>
        <v>0</v>
      </c>
      <c r="G53" s="330"/>
      <c r="H53" s="330"/>
      <c r="I53" s="332">
        <f>IF(H53=$R$2,'SS-SMI'!$H$22,IF(H53=$S$2,'SS-SMI'!$I$22,IF(H53=$T$2,'SS-SMI'!$J$22,0)))</f>
        <v>0</v>
      </c>
      <c r="J53" s="332">
        <f t="shared" si="2"/>
        <v>0</v>
      </c>
      <c r="K53" s="332">
        <f t="shared" si="1"/>
        <v>0</v>
      </c>
      <c r="L53" s="333"/>
      <c r="M53" s="333"/>
      <c r="N53" s="333"/>
      <c r="O53" s="332">
        <f t="shared" si="12"/>
        <v>0</v>
      </c>
      <c r="P53" s="332">
        <f t="shared" si="11"/>
        <v>0</v>
      </c>
      <c r="Q53" s="332">
        <f t="shared" si="4"/>
        <v>0</v>
      </c>
      <c r="R53" s="334">
        <f t="shared" si="5"/>
        <v>0</v>
      </c>
      <c r="S53" s="335">
        <v>0</v>
      </c>
      <c r="T53" s="335">
        <v>0</v>
      </c>
      <c r="U53" s="335"/>
      <c r="V53" s="336">
        <f t="shared" si="6"/>
        <v>0</v>
      </c>
      <c r="W53" s="344">
        <f t="shared" si="7"/>
        <v>0</v>
      </c>
      <c r="X53" s="333"/>
      <c r="Y53" s="337">
        <f t="shared" si="8"/>
        <v>0</v>
      </c>
      <c r="Z53" s="338"/>
      <c r="AA53" s="339"/>
      <c r="AB53" s="346"/>
      <c r="AC53" s="339"/>
      <c r="AD53" s="341">
        <f t="shared" si="9"/>
        <v>0</v>
      </c>
    </row>
    <row r="54" spans="1:30" ht="20.149999999999999" customHeight="1" x14ac:dyDescent="0.35">
      <c r="A54" s="327">
        <f t="shared" si="10"/>
        <v>40</v>
      </c>
      <c r="B54" s="328" t="str">
        <f>IF(RESUMEN!B48="","",RESUMEN!B48)</f>
        <v/>
      </c>
      <c r="C54" s="329" t="str">
        <f>IF(RESUMEN!C48="","",RESUMEN!C48)</f>
        <v/>
      </c>
      <c r="D54" s="328" t="str">
        <f>IF(RESUMEN!D48="","",RESUMEN!D48)</f>
        <v/>
      </c>
      <c r="E54" s="330"/>
      <c r="F54" s="331">
        <f t="shared" si="0"/>
        <v>0</v>
      </c>
      <c r="G54" s="330"/>
      <c r="H54" s="330"/>
      <c r="I54" s="332">
        <f>IF(H54=$R$2,'SS-SMI'!$H$22,IF(H54=$S$2,'SS-SMI'!$I$22,IF(H54=$T$2,'SS-SMI'!$J$22,0)))</f>
        <v>0</v>
      </c>
      <c r="J54" s="332">
        <f t="shared" si="2"/>
        <v>0</v>
      </c>
      <c r="K54" s="332">
        <f t="shared" si="1"/>
        <v>0</v>
      </c>
      <c r="L54" s="333"/>
      <c r="M54" s="333"/>
      <c r="N54" s="333"/>
      <c r="O54" s="332">
        <f t="shared" si="12"/>
        <v>0</v>
      </c>
      <c r="P54" s="332">
        <f t="shared" si="11"/>
        <v>0</v>
      </c>
      <c r="Q54" s="332">
        <f t="shared" si="4"/>
        <v>0</v>
      </c>
      <c r="R54" s="334">
        <f t="shared" si="5"/>
        <v>0</v>
      </c>
      <c r="S54" s="335">
        <v>0</v>
      </c>
      <c r="T54" s="335">
        <v>0</v>
      </c>
      <c r="U54" s="335"/>
      <c r="V54" s="336">
        <f t="shared" si="6"/>
        <v>0</v>
      </c>
      <c r="W54" s="344">
        <f t="shared" si="7"/>
        <v>0</v>
      </c>
      <c r="X54" s="333"/>
      <c r="Y54" s="337">
        <f t="shared" si="8"/>
        <v>0</v>
      </c>
      <c r="Z54" s="338"/>
      <c r="AA54" s="339"/>
      <c r="AB54" s="346"/>
      <c r="AC54" s="339"/>
      <c r="AD54" s="341">
        <f t="shared" si="9"/>
        <v>0</v>
      </c>
    </row>
    <row r="55" spans="1:30" ht="20.149999999999999" customHeight="1" x14ac:dyDescent="0.35">
      <c r="A55" s="327">
        <f t="shared" si="10"/>
        <v>41</v>
      </c>
      <c r="B55" s="328" t="str">
        <f>IF(RESUMEN!B49="","",RESUMEN!B49)</f>
        <v/>
      </c>
      <c r="C55" s="329" t="str">
        <f>IF(RESUMEN!C49="","",RESUMEN!C49)</f>
        <v/>
      </c>
      <c r="D55" s="328" t="str">
        <f>IF(RESUMEN!D49="","",RESUMEN!D49)</f>
        <v/>
      </c>
      <c r="E55" s="330"/>
      <c r="F55" s="331">
        <f t="shared" ref="F55:F71" si="13">E55-G55</f>
        <v>0</v>
      </c>
      <c r="G55" s="330"/>
      <c r="H55" s="330"/>
      <c r="I55" s="332">
        <f>IF(H55=$R$2,'SS-SMI'!$H$22,IF(H55=$S$2,'SS-SMI'!$I$22,IF(H55=$T$2,'SS-SMI'!$J$22,0)))</f>
        <v>0</v>
      </c>
      <c r="J55" s="332">
        <f t="shared" ref="J55:J72" si="14">SUM(I55*E55)</f>
        <v>0</v>
      </c>
      <c r="K55" s="332">
        <f t="shared" ref="K55:K72" si="15">SUM(J55*14/12)</f>
        <v>0</v>
      </c>
      <c r="L55" s="333"/>
      <c r="M55" s="333"/>
      <c r="N55" s="333"/>
      <c r="O55" s="332">
        <f t="shared" ref="O55:O72" si="16">SUM(L55)</f>
        <v>0</v>
      </c>
      <c r="P55" s="332">
        <f t="shared" ref="P55:P72" si="17">SUM(O55-N55)</f>
        <v>0</v>
      </c>
      <c r="Q55" s="332">
        <f t="shared" ref="Q55:Q72" si="18">IF(E55="",0,IF(H55=$R$2,$R$10*F55/E55,IF(H55=$S$2,$S$10*F55/E55,IF(H55=$T$2,$T$10*F55/E55,0))))</f>
        <v>0</v>
      </c>
      <c r="R55" s="334">
        <f t="shared" ref="R55:R72" si="19">IF(E55="",0,IF(H55=$R$2,$R$10*G55/E55,IF(H55=$S$2,$S$10*G55/E55,IF(H55=$T$2,$T$10*G55/E55,0))))</f>
        <v>0</v>
      </c>
      <c r="S55" s="335">
        <v>0</v>
      </c>
      <c r="T55" s="335">
        <v>0</v>
      </c>
      <c r="U55" s="335"/>
      <c r="V55" s="336">
        <f t="shared" ref="V55:V72" si="20">SUM(O55+Q55+R55-S55-T55)</f>
        <v>0</v>
      </c>
      <c r="W55" s="344">
        <f t="shared" ref="W55:W72" si="21">P55+Q55+R55-S55-T55</f>
        <v>0</v>
      </c>
      <c r="X55" s="333"/>
      <c r="Y55" s="337">
        <f t="shared" ref="Y55:Y72" si="22">IF(X55&lt;&gt;0,SUM((P55-S55-T55+R55+Q55)+X55),W55)</f>
        <v>0</v>
      </c>
      <c r="Z55" s="338"/>
      <c r="AA55" s="339"/>
      <c r="AB55" s="346"/>
      <c r="AC55" s="339"/>
      <c r="AD55" s="341">
        <f t="shared" si="9"/>
        <v>0</v>
      </c>
    </row>
    <row r="56" spans="1:30" ht="20.149999999999999" customHeight="1" x14ac:dyDescent="0.35">
      <c r="A56" s="327">
        <f t="shared" si="10"/>
        <v>42</v>
      </c>
      <c r="B56" s="328" t="str">
        <f>IF(RESUMEN!B50="","",RESUMEN!B50)</f>
        <v/>
      </c>
      <c r="C56" s="329" t="str">
        <f>IF(RESUMEN!C50="","",RESUMEN!C50)</f>
        <v/>
      </c>
      <c r="D56" s="328" t="str">
        <f>IF(RESUMEN!D50="","",RESUMEN!D50)</f>
        <v/>
      </c>
      <c r="E56" s="330"/>
      <c r="F56" s="331">
        <f t="shared" si="13"/>
        <v>0</v>
      </c>
      <c r="G56" s="330"/>
      <c r="H56" s="330"/>
      <c r="I56" s="332">
        <f>IF(H56=$R$2,'SS-SMI'!$H$22,IF(H56=$S$2,'SS-SMI'!$I$22,IF(H56=$T$2,'SS-SMI'!$J$22,0)))</f>
        <v>0</v>
      </c>
      <c r="J56" s="332">
        <f t="shared" si="14"/>
        <v>0</v>
      </c>
      <c r="K56" s="332">
        <f t="shared" si="15"/>
        <v>0</v>
      </c>
      <c r="L56" s="333"/>
      <c r="M56" s="333"/>
      <c r="N56" s="333"/>
      <c r="O56" s="332">
        <f t="shared" si="16"/>
        <v>0</v>
      </c>
      <c r="P56" s="332">
        <f t="shared" si="17"/>
        <v>0</v>
      </c>
      <c r="Q56" s="332">
        <f t="shared" si="18"/>
        <v>0</v>
      </c>
      <c r="R56" s="334">
        <f t="shared" si="19"/>
        <v>0</v>
      </c>
      <c r="S56" s="335">
        <v>0</v>
      </c>
      <c r="T56" s="335">
        <v>0</v>
      </c>
      <c r="U56" s="335"/>
      <c r="V56" s="336">
        <f t="shared" si="20"/>
        <v>0</v>
      </c>
      <c r="W56" s="344">
        <f t="shared" si="21"/>
        <v>0</v>
      </c>
      <c r="X56" s="333"/>
      <c r="Y56" s="337">
        <f t="shared" si="22"/>
        <v>0</v>
      </c>
      <c r="Z56" s="338"/>
      <c r="AA56" s="339"/>
      <c r="AB56" s="346"/>
      <c r="AC56" s="339"/>
      <c r="AD56" s="341">
        <f t="shared" si="9"/>
        <v>0</v>
      </c>
    </row>
    <row r="57" spans="1:30" ht="20.149999999999999" customHeight="1" x14ac:dyDescent="0.35">
      <c r="A57" s="327">
        <f t="shared" si="10"/>
        <v>43</v>
      </c>
      <c r="B57" s="328" t="str">
        <f>IF(RESUMEN!B51="","",RESUMEN!B51)</f>
        <v/>
      </c>
      <c r="C57" s="329" t="str">
        <f>IF(RESUMEN!C51="","",RESUMEN!C51)</f>
        <v/>
      </c>
      <c r="D57" s="328" t="str">
        <f>IF(RESUMEN!D51="","",RESUMEN!D51)</f>
        <v/>
      </c>
      <c r="E57" s="330"/>
      <c r="F57" s="331">
        <f t="shared" si="13"/>
        <v>0</v>
      </c>
      <c r="G57" s="330"/>
      <c r="H57" s="330"/>
      <c r="I57" s="332">
        <f>IF(H57=$R$2,'SS-SMI'!$H$22,IF(H57=$S$2,'SS-SMI'!$I$22,IF(H57=$T$2,'SS-SMI'!$J$22,0)))</f>
        <v>0</v>
      </c>
      <c r="J57" s="332">
        <f t="shared" si="14"/>
        <v>0</v>
      </c>
      <c r="K57" s="332">
        <f t="shared" si="15"/>
        <v>0</v>
      </c>
      <c r="L57" s="333"/>
      <c r="M57" s="333"/>
      <c r="N57" s="333"/>
      <c r="O57" s="332">
        <f t="shared" si="16"/>
        <v>0</v>
      </c>
      <c r="P57" s="332">
        <f t="shared" si="17"/>
        <v>0</v>
      </c>
      <c r="Q57" s="332">
        <f t="shared" si="18"/>
        <v>0</v>
      </c>
      <c r="R57" s="334">
        <f t="shared" si="19"/>
        <v>0</v>
      </c>
      <c r="S57" s="335">
        <v>0</v>
      </c>
      <c r="T57" s="335">
        <v>0</v>
      </c>
      <c r="U57" s="335"/>
      <c r="V57" s="336">
        <f t="shared" si="20"/>
        <v>0</v>
      </c>
      <c r="W57" s="344">
        <f t="shared" si="21"/>
        <v>0</v>
      </c>
      <c r="X57" s="333"/>
      <c r="Y57" s="337">
        <f t="shared" si="22"/>
        <v>0</v>
      </c>
      <c r="Z57" s="338"/>
      <c r="AA57" s="339"/>
      <c r="AB57" s="346"/>
      <c r="AC57" s="339"/>
      <c r="AD57" s="341">
        <f t="shared" si="9"/>
        <v>0</v>
      </c>
    </row>
    <row r="58" spans="1:30" ht="20.149999999999999" customHeight="1" x14ac:dyDescent="0.35">
      <c r="A58" s="327">
        <f t="shared" si="10"/>
        <v>44</v>
      </c>
      <c r="B58" s="328" t="str">
        <f>IF(RESUMEN!B52="","",RESUMEN!B52)</f>
        <v/>
      </c>
      <c r="C58" s="329" t="str">
        <f>IF(RESUMEN!C52="","",RESUMEN!C52)</f>
        <v/>
      </c>
      <c r="D58" s="328" t="str">
        <f>IF(RESUMEN!D52="","",RESUMEN!D52)</f>
        <v/>
      </c>
      <c r="E58" s="330"/>
      <c r="F58" s="331">
        <f t="shared" si="13"/>
        <v>0</v>
      </c>
      <c r="G58" s="330"/>
      <c r="H58" s="330"/>
      <c r="I58" s="332">
        <f>IF(H58=$R$2,'SS-SMI'!$H$22,IF(H58=$S$2,'SS-SMI'!$I$22,IF(H58=$T$2,'SS-SMI'!$J$22,0)))</f>
        <v>0</v>
      </c>
      <c r="J58" s="332">
        <f t="shared" si="14"/>
        <v>0</v>
      </c>
      <c r="K58" s="332">
        <f t="shared" si="15"/>
        <v>0</v>
      </c>
      <c r="L58" s="333"/>
      <c r="M58" s="333"/>
      <c r="N58" s="333"/>
      <c r="O58" s="332">
        <f t="shared" si="16"/>
        <v>0</v>
      </c>
      <c r="P58" s="332">
        <f t="shared" si="17"/>
        <v>0</v>
      </c>
      <c r="Q58" s="332">
        <f t="shared" si="18"/>
        <v>0</v>
      </c>
      <c r="R58" s="334">
        <f t="shared" si="19"/>
        <v>0</v>
      </c>
      <c r="S58" s="335">
        <v>0</v>
      </c>
      <c r="T58" s="335">
        <v>0</v>
      </c>
      <c r="U58" s="335"/>
      <c r="V58" s="336">
        <f t="shared" si="20"/>
        <v>0</v>
      </c>
      <c r="W58" s="344">
        <f t="shared" si="21"/>
        <v>0</v>
      </c>
      <c r="X58" s="333"/>
      <c r="Y58" s="337">
        <f t="shared" si="22"/>
        <v>0</v>
      </c>
      <c r="Z58" s="338"/>
      <c r="AA58" s="339"/>
      <c r="AB58" s="346"/>
      <c r="AC58" s="339"/>
      <c r="AD58" s="341">
        <f t="shared" si="9"/>
        <v>0</v>
      </c>
    </row>
    <row r="59" spans="1:30" ht="20.149999999999999" customHeight="1" x14ac:dyDescent="0.35">
      <c r="A59" s="327">
        <f t="shared" si="10"/>
        <v>45</v>
      </c>
      <c r="B59" s="328" t="str">
        <f>IF(RESUMEN!B53="","",RESUMEN!B53)</f>
        <v/>
      </c>
      <c r="C59" s="329" t="str">
        <f>IF(RESUMEN!C53="","",RESUMEN!C53)</f>
        <v/>
      </c>
      <c r="D59" s="328" t="str">
        <f>IF(RESUMEN!D53="","",RESUMEN!D53)</f>
        <v/>
      </c>
      <c r="E59" s="330"/>
      <c r="F59" s="331">
        <f t="shared" si="13"/>
        <v>0</v>
      </c>
      <c r="G59" s="330"/>
      <c r="H59" s="330"/>
      <c r="I59" s="332">
        <f>IF(H59=$R$2,'SS-SMI'!$H$22,IF(H59=$S$2,'SS-SMI'!$I$22,IF(H59=$T$2,'SS-SMI'!$J$22,0)))</f>
        <v>0</v>
      </c>
      <c r="J59" s="332">
        <f t="shared" si="14"/>
        <v>0</v>
      </c>
      <c r="K59" s="332">
        <f t="shared" si="15"/>
        <v>0</v>
      </c>
      <c r="L59" s="333"/>
      <c r="M59" s="333"/>
      <c r="N59" s="333"/>
      <c r="O59" s="332">
        <f t="shared" si="16"/>
        <v>0</v>
      </c>
      <c r="P59" s="332">
        <f t="shared" si="17"/>
        <v>0</v>
      </c>
      <c r="Q59" s="332">
        <f t="shared" si="18"/>
        <v>0</v>
      </c>
      <c r="R59" s="334">
        <f t="shared" si="19"/>
        <v>0</v>
      </c>
      <c r="S59" s="335">
        <v>0</v>
      </c>
      <c r="T59" s="335">
        <v>0</v>
      </c>
      <c r="U59" s="335"/>
      <c r="V59" s="336">
        <f t="shared" si="20"/>
        <v>0</v>
      </c>
      <c r="W59" s="344">
        <f t="shared" si="21"/>
        <v>0</v>
      </c>
      <c r="X59" s="333"/>
      <c r="Y59" s="337">
        <f t="shared" si="22"/>
        <v>0</v>
      </c>
      <c r="Z59" s="338"/>
      <c r="AA59" s="339"/>
      <c r="AB59" s="346"/>
      <c r="AC59" s="339"/>
      <c r="AD59" s="341">
        <f t="shared" si="9"/>
        <v>0</v>
      </c>
    </row>
    <row r="60" spans="1:30" ht="20.149999999999999" customHeight="1" x14ac:dyDescent="0.35">
      <c r="A60" s="327">
        <f t="shared" si="10"/>
        <v>46</v>
      </c>
      <c r="B60" s="328" t="str">
        <f>IF(RESUMEN!B54="","",RESUMEN!B54)</f>
        <v/>
      </c>
      <c r="C60" s="329" t="str">
        <f>IF(RESUMEN!C54="","",RESUMEN!C54)</f>
        <v/>
      </c>
      <c r="D60" s="328" t="str">
        <f>IF(RESUMEN!D54="","",RESUMEN!D54)</f>
        <v/>
      </c>
      <c r="E60" s="330"/>
      <c r="F60" s="331">
        <f t="shared" si="13"/>
        <v>0</v>
      </c>
      <c r="G60" s="330"/>
      <c r="H60" s="330"/>
      <c r="I60" s="332">
        <f>IF(H60=$R$2,'SS-SMI'!$H$22,IF(H60=$S$2,'SS-SMI'!$I$22,IF(H60=$T$2,'SS-SMI'!$J$22,0)))</f>
        <v>0</v>
      </c>
      <c r="J60" s="332">
        <f t="shared" si="14"/>
        <v>0</v>
      </c>
      <c r="K60" s="332">
        <f t="shared" si="15"/>
        <v>0</v>
      </c>
      <c r="L60" s="333"/>
      <c r="M60" s="333"/>
      <c r="N60" s="333"/>
      <c r="O60" s="332">
        <f t="shared" si="16"/>
        <v>0</v>
      </c>
      <c r="P60" s="332">
        <f t="shared" si="17"/>
        <v>0</v>
      </c>
      <c r="Q60" s="332">
        <f t="shared" si="18"/>
        <v>0</v>
      </c>
      <c r="R60" s="334">
        <f t="shared" si="19"/>
        <v>0</v>
      </c>
      <c r="S60" s="335">
        <v>0</v>
      </c>
      <c r="T60" s="335">
        <v>0</v>
      </c>
      <c r="U60" s="335"/>
      <c r="V60" s="336">
        <f t="shared" si="20"/>
        <v>0</v>
      </c>
      <c r="W60" s="344">
        <f t="shared" si="21"/>
        <v>0</v>
      </c>
      <c r="X60" s="333"/>
      <c r="Y60" s="337">
        <f t="shared" si="22"/>
        <v>0</v>
      </c>
      <c r="Z60" s="338"/>
      <c r="AA60" s="339"/>
      <c r="AB60" s="346"/>
      <c r="AC60" s="339"/>
      <c r="AD60" s="341">
        <f t="shared" si="9"/>
        <v>0</v>
      </c>
    </row>
    <row r="61" spans="1:30" ht="20.149999999999999" customHeight="1" x14ac:dyDescent="0.35">
      <c r="A61" s="327">
        <f t="shared" si="10"/>
        <v>47</v>
      </c>
      <c r="B61" s="328" t="str">
        <f>IF(RESUMEN!B55="","",RESUMEN!B55)</f>
        <v/>
      </c>
      <c r="C61" s="329" t="str">
        <f>IF(RESUMEN!C55="","",RESUMEN!C55)</f>
        <v/>
      </c>
      <c r="D61" s="328" t="str">
        <f>IF(RESUMEN!D55="","",RESUMEN!D55)</f>
        <v/>
      </c>
      <c r="E61" s="330"/>
      <c r="F61" s="331">
        <f t="shared" si="13"/>
        <v>0</v>
      </c>
      <c r="G61" s="330"/>
      <c r="H61" s="330"/>
      <c r="I61" s="332">
        <f>IF(H61=$R$2,'SS-SMI'!$H$22,IF(H61=$S$2,'SS-SMI'!$I$22,IF(H61=$T$2,'SS-SMI'!$J$22,0)))</f>
        <v>0</v>
      </c>
      <c r="J61" s="332">
        <f t="shared" si="14"/>
        <v>0</v>
      </c>
      <c r="K61" s="332">
        <f t="shared" si="15"/>
        <v>0</v>
      </c>
      <c r="L61" s="333"/>
      <c r="M61" s="333"/>
      <c r="N61" s="333"/>
      <c r="O61" s="332">
        <f t="shared" si="16"/>
        <v>0</v>
      </c>
      <c r="P61" s="332">
        <f t="shared" si="17"/>
        <v>0</v>
      </c>
      <c r="Q61" s="332">
        <f t="shared" si="18"/>
        <v>0</v>
      </c>
      <c r="R61" s="334">
        <f t="shared" si="19"/>
        <v>0</v>
      </c>
      <c r="S61" s="335">
        <v>0</v>
      </c>
      <c r="T61" s="335">
        <v>0</v>
      </c>
      <c r="U61" s="335"/>
      <c r="V61" s="336">
        <f t="shared" si="20"/>
        <v>0</v>
      </c>
      <c r="W61" s="344">
        <f t="shared" si="21"/>
        <v>0</v>
      </c>
      <c r="X61" s="333"/>
      <c r="Y61" s="337">
        <f t="shared" si="22"/>
        <v>0</v>
      </c>
      <c r="Z61" s="338"/>
      <c r="AA61" s="339"/>
      <c r="AB61" s="346"/>
      <c r="AC61" s="339"/>
      <c r="AD61" s="341">
        <f t="shared" si="9"/>
        <v>0</v>
      </c>
    </row>
    <row r="62" spans="1:30" ht="20.149999999999999" customHeight="1" x14ac:dyDescent="0.35">
      <c r="A62" s="327">
        <f t="shared" si="10"/>
        <v>48</v>
      </c>
      <c r="B62" s="328" t="str">
        <f>IF(RESUMEN!B56="","",RESUMEN!B56)</f>
        <v/>
      </c>
      <c r="C62" s="329" t="str">
        <f>IF(RESUMEN!C56="","",RESUMEN!C56)</f>
        <v/>
      </c>
      <c r="D62" s="328" t="str">
        <f>IF(RESUMEN!D56="","",RESUMEN!D56)</f>
        <v/>
      </c>
      <c r="E62" s="330"/>
      <c r="F62" s="331">
        <f t="shared" si="13"/>
        <v>0</v>
      </c>
      <c r="G62" s="330"/>
      <c r="H62" s="330"/>
      <c r="I62" s="332">
        <f>IF(H62=$R$2,'SS-SMI'!$H$22,IF(H62=$S$2,'SS-SMI'!$I$22,IF(H62=$T$2,'SS-SMI'!$J$22,0)))</f>
        <v>0</v>
      </c>
      <c r="J62" s="332">
        <f t="shared" si="14"/>
        <v>0</v>
      </c>
      <c r="K62" s="332">
        <f t="shared" si="15"/>
        <v>0</v>
      </c>
      <c r="L62" s="333"/>
      <c r="M62" s="333"/>
      <c r="N62" s="333"/>
      <c r="O62" s="332">
        <f t="shared" si="16"/>
        <v>0</v>
      </c>
      <c r="P62" s="332">
        <f t="shared" si="17"/>
        <v>0</v>
      </c>
      <c r="Q62" s="332">
        <f t="shared" si="18"/>
        <v>0</v>
      </c>
      <c r="R62" s="334">
        <f t="shared" si="19"/>
        <v>0</v>
      </c>
      <c r="S62" s="335">
        <v>0</v>
      </c>
      <c r="T62" s="335">
        <v>0</v>
      </c>
      <c r="U62" s="335"/>
      <c r="V62" s="336">
        <f t="shared" si="20"/>
        <v>0</v>
      </c>
      <c r="W62" s="344">
        <f t="shared" si="21"/>
        <v>0</v>
      </c>
      <c r="X62" s="333"/>
      <c r="Y62" s="337">
        <f t="shared" si="22"/>
        <v>0</v>
      </c>
      <c r="Z62" s="338"/>
      <c r="AA62" s="339"/>
      <c r="AB62" s="346"/>
      <c r="AC62" s="339"/>
      <c r="AD62" s="341">
        <f t="shared" si="9"/>
        <v>0</v>
      </c>
    </row>
    <row r="63" spans="1:30" ht="20.149999999999999" customHeight="1" x14ac:dyDescent="0.35">
      <c r="A63" s="327">
        <f t="shared" si="10"/>
        <v>49</v>
      </c>
      <c r="B63" s="328" t="str">
        <f>IF(RESUMEN!B57="","",RESUMEN!B57)</f>
        <v/>
      </c>
      <c r="C63" s="329" t="str">
        <f>IF(RESUMEN!C57="","",RESUMEN!C57)</f>
        <v/>
      </c>
      <c r="D63" s="328" t="str">
        <f>IF(RESUMEN!D57="","",RESUMEN!D57)</f>
        <v/>
      </c>
      <c r="E63" s="330"/>
      <c r="F63" s="331">
        <f t="shared" si="13"/>
        <v>0</v>
      </c>
      <c r="G63" s="330"/>
      <c r="H63" s="330"/>
      <c r="I63" s="332">
        <f>IF(H63=$R$2,'SS-SMI'!$H$22,IF(H63=$S$2,'SS-SMI'!$I$22,IF(H63=$T$2,'SS-SMI'!$J$22,0)))</f>
        <v>0</v>
      </c>
      <c r="J63" s="332">
        <f t="shared" si="14"/>
        <v>0</v>
      </c>
      <c r="K63" s="332">
        <f t="shared" si="15"/>
        <v>0</v>
      </c>
      <c r="L63" s="333"/>
      <c r="M63" s="333"/>
      <c r="N63" s="333"/>
      <c r="O63" s="332">
        <f t="shared" si="16"/>
        <v>0</v>
      </c>
      <c r="P63" s="332">
        <f t="shared" si="17"/>
        <v>0</v>
      </c>
      <c r="Q63" s="332">
        <f t="shared" si="18"/>
        <v>0</v>
      </c>
      <c r="R63" s="334">
        <f t="shared" si="19"/>
        <v>0</v>
      </c>
      <c r="S63" s="335">
        <v>0</v>
      </c>
      <c r="T63" s="335">
        <v>0</v>
      </c>
      <c r="U63" s="335"/>
      <c r="V63" s="336">
        <f t="shared" si="20"/>
        <v>0</v>
      </c>
      <c r="W63" s="344">
        <f t="shared" si="21"/>
        <v>0</v>
      </c>
      <c r="X63" s="333"/>
      <c r="Y63" s="337">
        <f t="shared" si="22"/>
        <v>0</v>
      </c>
      <c r="Z63" s="338"/>
      <c r="AA63" s="339"/>
      <c r="AB63" s="346"/>
      <c r="AC63" s="339"/>
      <c r="AD63" s="341">
        <f t="shared" si="9"/>
        <v>0</v>
      </c>
    </row>
    <row r="64" spans="1:30" ht="20.149999999999999" customHeight="1" x14ac:dyDescent="0.35">
      <c r="A64" s="327">
        <f t="shared" si="10"/>
        <v>50</v>
      </c>
      <c r="B64" s="328" t="str">
        <f>IF(RESUMEN!B58="","",RESUMEN!B58)</f>
        <v/>
      </c>
      <c r="C64" s="329" t="str">
        <f>IF(RESUMEN!C58="","",RESUMEN!C58)</f>
        <v/>
      </c>
      <c r="D64" s="328" t="str">
        <f>IF(RESUMEN!D58="","",RESUMEN!D58)</f>
        <v/>
      </c>
      <c r="E64" s="330"/>
      <c r="F64" s="331">
        <f t="shared" si="13"/>
        <v>0</v>
      </c>
      <c r="G64" s="330"/>
      <c r="H64" s="330"/>
      <c r="I64" s="332">
        <f>IF(H64=$R$2,'SS-SMI'!$H$22,IF(H64=$S$2,'SS-SMI'!$I$22,IF(H64=$T$2,'SS-SMI'!$J$22,0)))</f>
        <v>0</v>
      </c>
      <c r="J64" s="332">
        <f t="shared" si="14"/>
        <v>0</v>
      </c>
      <c r="K64" s="332">
        <f t="shared" si="15"/>
        <v>0</v>
      </c>
      <c r="L64" s="333"/>
      <c r="M64" s="333"/>
      <c r="N64" s="333"/>
      <c r="O64" s="332">
        <f t="shared" si="16"/>
        <v>0</v>
      </c>
      <c r="P64" s="332">
        <f t="shared" si="17"/>
        <v>0</v>
      </c>
      <c r="Q64" s="332">
        <f t="shared" si="18"/>
        <v>0</v>
      </c>
      <c r="R64" s="334">
        <f t="shared" si="19"/>
        <v>0</v>
      </c>
      <c r="S64" s="335">
        <v>0</v>
      </c>
      <c r="T64" s="335">
        <v>0</v>
      </c>
      <c r="U64" s="335"/>
      <c r="V64" s="336">
        <f t="shared" si="20"/>
        <v>0</v>
      </c>
      <c r="W64" s="344">
        <f t="shared" si="21"/>
        <v>0</v>
      </c>
      <c r="X64" s="333"/>
      <c r="Y64" s="337">
        <f t="shared" si="22"/>
        <v>0</v>
      </c>
      <c r="Z64" s="338"/>
      <c r="AA64" s="339"/>
      <c r="AB64" s="346"/>
      <c r="AC64" s="339"/>
      <c r="AD64" s="341">
        <f t="shared" si="9"/>
        <v>0</v>
      </c>
    </row>
    <row r="65" spans="1:30" ht="20.149999999999999" customHeight="1" x14ac:dyDescent="0.35">
      <c r="A65" s="327">
        <f t="shared" si="10"/>
        <v>51</v>
      </c>
      <c r="B65" s="328" t="str">
        <f>IF(RESUMEN!B59="","",RESUMEN!B59)</f>
        <v/>
      </c>
      <c r="C65" s="329" t="str">
        <f>IF(RESUMEN!C59="","",RESUMEN!C59)</f>
        <v/>
      </c>
      <c r="D65" s="328" t="str">
        <f>IF(RESUMEN!D59="","",RESUMEN!D59)</f>
        <v/>
      </c>
      <c r="E65" s="330"/>
      <c r="F65" s="331">
        <f t="shared" si="13"/>
        <v>0</v>
      </c>
      <c r="G65" s="330"/>
      <c r="H65" s="330"/>
      <c r="I65" s="332">
        <f>IF(H65=$R$2,'SS-SMI'!$H$22,IF(H65=$S$2,'SS-SMI'!$I$22,IF(H65=$T$2,'SS-SMI'!$J$22,0)))</f>
        <v>0</v>
      </c>
      <c r="J65" s="332">
        <f t="shared" si="14"/>
        <v>0</v>
      </c>
      <c r="K65" s="332">
        <f t="shared" si="15"/>
        <v>0</v>
      </c>
      <c r="L65" s="333"/>
      <c r="M65" s="333"/>
      <c r="N65" s="333"/>
      <c r="O65" s="332">
        <f t="shared" si="16"/>
        <v>0</v>
      </c>
      <c r="P65" s="332">
        <f t="shared" si="17"/>
        <v>0</v>
      </c>
      <c r="Q65" s="332">
        <f t="shared" si="18"/>
        <v>0</v>
      </c>
      <c r="R65" s="334">
        <f t="shared" si="19"/>
        <v>0</v>
      </c>
      <c r="S65" s="335">
        <v>0</v>
      </c>
      <c r="T65" s="335">
        <v>0</v>
      </c>
      <c r="U65" s="335"/>
      <c r="V65" s="336">
        <f t="shared" si="20"/>
        <v>0</v>
      </c>
      <c r="W65" s="344">
        <f t="shared" si="21"/>
        <v>0</v>
      </c>
      <c r="X65" s="333"/>
      <c r="Y65" s="337">
        <f t="shared" si="22"/>
        <v>0</v>
      </c>
      <c r="Z65" s="338"/>
      <c r="AA65" s="339"/>
      <c r="AB65" s="346"/>
      <c r="AC65" s="339"/>
      <c r="AD65" s="341">
        <f t="shared" si="9"/>
        <v>0</v>
      </c>
    </row>
    <row r="66" spans="1:30" ht="20.149999999999999" customHeight="1" x14ac:dyDescent="0.35">
      <c r="A66" s="327">
        <f t="shared" si="10"/>
        <v>52</v>
      </c>
      <c r="B66" s="328" t="str">
        <f>IF(RESUMEN!B60="","",RESUMEN!B60)</f>
        <v/>
      </c>
      <c r="C66" s="329" t="str">
        <f>IF(RESUMEN!C60="","",RESUMEN!C60)</f>
        <v/>
      </c>
      <c r="D66" s="328" t="str">
        <f>IF(RESUMEN!D60="","",RESUMEN!D60)</f>
        <v/>
      </c>
      <c r="E66" s="330"/>
      <c r="F66" s="331">
        <f t="shared" si="13"/>
        <v>0</v>
      </c>
      <c r="G66" s="330"/>
      <c r="H66" s="330"/>
      <c r="I66" s="332">
        <f>IF(H66=$R$2,'SS-SMI'!$H$22,IF(H66=$S$2,'SS-SMI'!$I$22,IF(H66=$T$2,'SS-SMI'!$J$22,0)))</f>
        <v>0</v>
      </c>
      <c r="J66" s="332">
        <f t="shared" si="14"/>
        <v>0</v>
      </c>
      <c r="K66" s="332">
        <f t="shared" si="15"/>
        <v>0</v>
      </c>
      <c r="L66" s="333"/>
      <c r="M66" s="333"/>
      <c r="N66" s="333"/>
      <c r="O66" s="332">
        <f t="shared" si="16"/>
        <v>0</v>
      </c>
      <c r="P66" s="332">
        <f t="shared" si="17"/>
        <v>0</v>
      </c>
      <c r="Q66" s="332">
        <f t="shared" si="18"/>
        <v>0</v>
      </c>
      <c r="R66" s="334">
        <f t="shared" si="19"/>
        <v>0</v>
      </c>
      <c r="S66" s="335">
        <v>0</v>
      </c>
      <c r="T66" s="335">
        <v>0</v>
      </c>
      <c r="U66" s="335"/>
      <c r="V66" s="336">
        <f t="shared" si="20"/>
        <v>0</v>
      </c>
      <c r="W66" s="344">
        <f t="shared" si="21"/>
        <v>0</v>
      </c>
      <c r="X66" s="333"/>
      <c r="Y66" s="337">
        <f t="shared" si="22"/>
        <v>0</v>
      </c>
      <c r="Z66" s="338"/>
      <c r="AA66" s="339"/>
      <c r="AB66" s="346"/>
      <c r="AC66" s="339"/>
      <c r="AD66" s="341">
        <f t="shared" si="9"/>
        <v>0</v>
      </c>
    </row>
    <row r="67" spans="1:30" ht="20.149999999999999" customHeight="1" x14ac:dyDescent="0.35">
      <c r="A67" s="327">
        <f t="shared" si="10"/>
        <v>53</v>
      </c>
      <c r="B67" s="328" t="str">
        <f>IF(RESUMEN!B61="","",RESUMEN!B61)</f>
        <v/>
      </c>
      <c r="C67" s="329" t="str">
        <f>IF(RESUMEN!C61="","",RESUMEN!C61)</f>
        <v/>
      </c>
      <c r="D67" s="328" t="str">
        <f>IF(RESUMEN!D61="","",RESUMEN!D61)</f>
        <v/>
      </c>
      <c r="E67" s="330"/>
      <c r="F67" s="331">
        <f t="shared" si="13"/>
        <v>0</v>
      </c>
      <c r="G67" s="330"/>
      <c r="H67" s="330"/>
      <c r="I67" s="332">
        <f>IF(H67=$R$2,'SS-SMI'!$H$22,IF(H67=$S$2,'SS-SMI'!$I$22,IF(H67=$T$2,'SS-SMI'!$J$22,0)))</f>
        <v>0</v>
      </c>
      <c r="J67" s="332">
        <f t="shared" si="14"/>
        <v>0</v>
      </c>
      <c r="K67" s="332">
        <f t="shared" si="15"/>
        <v>0</v>
      </c>
      <c r="L67" s="333"/>
      <c r="M67" s="333"/>
      <c r="N67" s="333"/>
      <c r="O67" s="332">
        <f t="shared" si="16"/>
        <v>0</v>
      </c>
      <c r="P67" s="332">
        <f t="shared" si="17"/>
        <v>0</v>
      </c>
      <c r="Q67" s="332">
        <f t="shared" si="18"/>
        <v>0</v>
      </c>
      <c r="R67" s="334">
        <f t="shared" si="19"/>
        <v>0</v>
      </c>
      <c r="S67" s="335">
        <v>0</v>
      </c>
      <c r="T67" s="335">
        <v>0</v>
      </c>
      <c r="U67" s="335"/>
      <c r="V67" s="336">
        <f t="shared" si="20"/>
        <v>0</v>
      </c>
      <c r="W67" s="344">
        <f t="shared" si="21"/>
        <v>0</v>
      </c>
      <c r="X67" s="333"/>
      <c r="Y67" s="337">
        <f t="shared" si="22"/>
        <v>0</v>
      </c>
      <c r="Z67" s="338"/>
      <c r="AA67" s="339"/>
      <c r="AB67" s="346"/>
      <c r="AC67" s="339"/>
      <c r="AD67" s="341">
        <f t="shared" si="9"/>
        <v>0</v>
      </c>
    </row>
    <row r="68" spans="1:30" ht="20.149999999999999" customHeight="1" x14ac:dyDescent="0.35">
      <c r="A68" s="327">
        <f t="shared" si="10"/>
        <v>54</v>
      </c>
      <c r="B68" s="328" t="str">
        <f>IF(RESUMEN!B62="","",RESUMEN!B62)</f>
        <v/>
      </c>
      <c r="C68" s="329" t="str">
        <f>IF(RESUMEN!C62="","",RESUMEN!C62)</f>
        <v/>
      </c>
      <c r="D68" s="328" t="str">
        <f>IF(RESUMEN!D62="","",RESUMEN!D62)</f>
        <v/>
      </c>
      <c r="E68" s="330"/>
      <c r="F68" s="331">
        <f t="shared" si="13"/>
        <v>0</v>
      </c>
      <c r="G68" s="330"/>
      <c r="H68" s="330"/>
      <c r="I68" s="332">
        <f>IF(H68=$R$2,'SS-SMI'!$H$22,IF(H68=$S$2,'SS-SMI'!$I$22,IF(H68=$T$2,'SS-SMI'!$J$22,0)))</f>
        <v>0</v>
      </c>
      <c r="J68" s="332">
        <f t="shared" si="14"/>
        <v>0</v>
      </c>
      <c r="K68" s="332">
        <f t="shared" si="15"/>
        <v>0</v>
      </c>
      <c r="L68" s="333"/>
      <c r="M68" s="333"/>
      <c r="N68" s="333"/>
      <c r="O68" s="332">
        <f t="shared" si="16"/>
        <v>0</v>
      </c>
      <c r="P68" s="332">
        <f t="shared" si="17"/>
        <v>0</v>
      </c>
      <c r="Q68" s="332">
        <f t="shared" si="18"/>
        <v>0</v>
      </c>
      <c r="R68" s="334">
        <f t="shared" si="19"/>
        <v>0</v>
      </c>
      <c r="S68" s="335">
        <v>0</v>
      </c>
      <c r="T68" s="335">
        <v>0</v>
      </c>
      <c r="U68" s="335"/>
      <c r="V68" s="336">
        <f t="shared" si="20"/>
        <v>0</v>
      </c>
      <c r="W68" s="344">
        <f t="shared" si="21"/>
        <v>0</v>
      </c>
      <c r="X68" s="333"/>
      <c r="Y68" s="337">
        <f t="shared" si="22"/>
        <v>0</v>
      </c>
      <c r="Z68" s="338"/>
      <c r="AA68" s="339"/>
      <c r="AB68" s="346"/>
      <c r="AC68" s="339"/>
      <c r="AD68" s="341">
        <f t="shared" si="9"/>
        <v>0</v>
      </c>
    </row>
    <row r="69" spans="1:30" ht="20.149999999999999" customHeight="1" x14ac:dyDescent="0.35">
      <c r="A69" s="327">
        <f t="shared" si="10"/>
        <v>55</v>
      </c>
      <c r="B69" s="328" t="str">
        <f>IF(RESUMEN!B63="","",RESUMEN!B63)</f>
        <v/>
      </c>
      <c r="C69" s="329" t="str">
        <f>IF(RESUMEN!C63="","",RESUMEN!C63)</f>
        <v/>
      </c>
      <c r="D69" s="328" t="str">
        <f>IF(RESUMEN!D63="","",RESUMEN!D63)</f>
        <v/>
      </c>
      <c r="E69" s="330"/>
      <c r="F69" s="331">
        <f t="shared" si="13"/>
        <v>0</v>
      </c>
      <c r="G69" s="330"/>
      <c r="H69" s="330"/>
      <c r="I69" s="332">
        <f>IF(H69=$R$2,'SS-SMI'!$H$22,IF(H69=$S$2,'SS-SMI'!$I$22,IF(H69=$T$2,'SS-SMI'!$J$22,0)))</f>
        <v>0</v>
      </c>
      <c r="J69" s="332">
        <f t="shared" si="14"/>
        <v>0</v>
      </c>
      <c r="K69" s="332">
        <f t="shared" si="15"/>
        <v>0</v>
      </c>
      <c r="L69" s="333"/>
      <c r="M69" s="333"/>
      <c r="N69" s="333"/>
      <c r="O69" s="332">
        <f t="shared" si="16"/>
        <v>0</v>
      </c>
      <c r="P69" s="332">
        <f t="shared" si="17"/>
        <v>0</v>
      </c>
      <c r="Q69" s="332">
        <f t="shared" si="18"/>
        <v>0</v>
      </c>
      <c r="R69" s="334">
        <f t="shared" si="19"/>
        <v>0</v>
      </c>
      <c r="S69" s="335">
        <v>0</v>
      </c>
      <c r="T69" s="335">
        <v>0</v>
      </c>
      <c r="U69" s="335"/>
      <c r="V69" s="336">
        <f t="shared" si="20"/>
        <v>0</v>
      </c>
      <c r="W69" s="344">
        <f t="shared" si="21"/>
        <v>0</v>
      </c>
      <c r="X69" s="333"/>
      <c r="Y69" s="337">
        <f t="shared" si="22"/>
        <v>0</v>
      </c>
      <c r="Z69" s="338"/>
      <c r="AA69" s="339"/>
      <c r="AB69" s="346"/>
      <c r="AC69" s="339"/>
      <c r="AD69" s="341">
        <f t="shared" si="9"/>
        <v>0</v>
      </c>
    </row>
    <row r="70" spans="1:30" ht="20.149999999999999" customHeight="1" x14ac:dyDescent="0.35">
      <c r="A70" s="327">
        <f t="shared" si="10"/>
        <v>56</v>
      </c>
      <c r="B70" s="328" t="str">
        <f>IF(RESUMEN!B64="","",RESUMEN!B64)</f>
        <v/>
      </c>
      <c r="C70" s="329" t="str">
        <f>IF(RESUMEN!C64="","",RESUMEN!C64)</f>
        <v/>
      </c>
      <c r="D70" s="328" t="str">
        <f>IF(RESUMEN!D64="","",RESUMEN!D64)</f>
        <v/>
      </c>
      <c r="E70" s="330"/>
      <c r="F70" s="331">
        <f t="shared" si="13"/>
        <v>0</v>
      </c>
      <c r="G70" s="330"/>
      <c r="H70" s="330"/>
      <c r="I70" s="332">
        <f>IF(H70=$R$2,'SS-SMI'!$H$22,IF(H70=$S$2,'SS-SMI'!$I$22,IF(H70=$T$2,'SS-SMI'!$J$22,0)))</f>
        <v>0</v>
      </c>
      <c r="J70" s="332">
        <f t="shared" si="14"/>
        <v>0</v>
      </c>
      <c r="K70" s="332">
        <f t="shared" si="15"/>
        <v>0</v>
      </c>
      <c r="L70" s="333"/>
      <c r="M70" s="333"/>
      <c r="N70" s="333"/>
      <c r="O70" s="332">
        <f t="shared" si="16"/>
        <v>0</v>
      </c>
      <c r="P70" s="332">
        <f t="shared" si="17"/>
        <v>0</v>
      </c>
      <c r="Q70" s="332">
        <f t="shared" si="18"/>
        <v>0</v>
      </c>
      <c r="R70" s="334">
        <f t="shared" si="19"/>
        <v>0</v>
      </c>
      <c r="S70" s="335">
        <v>0</v>
      </c>
      <c r="T70" s="335">
        <v>0</v>
      </c>
      <c r="U70" s="335"/>
      <c r="V70" s="336">
        <f t="shared" si="20"/>
        <v>0</v>
      </c>
      <c r="W70" s="344">
        <f t="shared" si="21"/>
        <v>0</v>
      </c>
      <c r="X70" s="333"/>
      <c r="Y70" s="337">
        <f t="shared" si="22"/>
        <v>0</v>
      </c>
      <c r="Z70" s="338"/>
      <c r="AA70" s="339"/>
      <c r="AB70" s="346"/>
      <c r="AC70" s="339"/>
      <c r="AD70" s="341">
        <f t="shared" si="9"/>
        <v>0</v>
      </c>
    </row>
    <row r="71" spans="1:30" ht="20.149999999999999" customHeight="1" x14ac:dyDescent="0.35">
      <c r="A71" s="327">
        <f t="shared" si="10"/>
        <v>57</v>
      </c>
      <c r="B71" s="328" t="str">
        <f>IF(RESUMEN!B65="","",RESUMEN!B65)</f>
        <v/>
      </c>
      <c r="C71" s="329" t="str">
        <f>IF(RESUMEN!C65="","",RESUMEN!C65)</f>
        <v/>
      </c>
      <c r="D71" s="328" t="str">
        <f>IF(RESUMEN!D65="","",RESUMEN!D65)</f>
        <v/>
      </c>
      <c r="E71" s="330"/>
      <c r="F71" s="331">
        <f t="shared" si="13"/>
        <v>0</v>
      </c>
      <c r="G71" s="330"/>
      <c r="H71" s="330"/>
      <c r="I71" s="332">
        <f>IF(H71=$R$2,'SS-SMI'!$H$22,IF(H71=$S$2,'SS-SMI'!$I$22,IF(H71=$T$2,'SS-SMI'!$J$22,0)))</f>
        <v>0</v>
      </c>
      <c r="J71" s="332">
        <f t="shared" si="14"/>
        <v>0</v>
      </c>
      <c r="K71" s="332">
        <f t="shared" si="15"/>
        <v>0</v>
      </c>
      <c r="L71" s="333"/>
      <c r="M71" s="333"/>
      <c r="N71" s="333"/>
      <c r="O71" s="332">
        <f t="shared" si="16"/>
        <v>0</v>
      </c>
      <c r="P71" s="332">
        <f t="shared" si="17"/>
        <v>0</v>
      </c>
      <c r="Q71" s="332">
        <f t="shared" si="18"/>
        <v>0</v>
      </c>
      <c r="R71" s="334">
        <f t="shared" si="19"/>
        <v>0</v>
      </c>
      <c r="S71" s="335">
        <v>0</v>
      </c>
      <c r="T71" s="335">
        <v>0</v>
      </c>
      <c r="U71" s="335"/>
      <c r="V71" s="336">
        <f t="shared" si="20"/>
        <v>0</v>
      </c>
      <c r="W71" s="344">
        <f t="shared" si="21"/>
        <v>0</v>
      </c>
      <c r="X71" s="333"/>
      <c r="Y71" s="337">
        <f t="shared" si="22"/>
        <v>0</v>
      </c>
      <c r="Z71" s="338"/>
      <c r="AA71" s="339"/>
      <c r="AB71" s="346"/>
      <c r="AC71" s="339"/>
      <c r="AD71" s="341">
        <f t="shared" si="9"/>
        <v>0</v>
      </c>
    </row>
    <row r="72" spans="1:30" ht="20.149999999999999" customHeight="1" x14ac:dyDescent="0.35">
      <c r="A72" s="327">
        <f t="shared" si="10"/>
        <v>58</v>
      </c>
      <c r="B72" s="328" t="str">
        <f>IF(RESUMEN!B66="","",RESUMEN!B66)</f>
        <v/>
      </c>
      <c r="C72" s="329" t="str">
        <f>IF(RESUMEN!C66="","",RESUMEN!C66)</f>
        <v/>
      </c>
      <c r="D72" s="328" t="str">
        <f>IF(RESUMEN!D66="","",RESUMEN!D66)</f>
        <v/>
      </c>
      <c r="E72" s="330"/>
      <c r="F72" s="331">
        <f t="shared" ref="F72:F83" si="23">E72-G72</f>
        <v>0</v>
      </c>
      <c r="G72" s="330"/>
      <c r="H72" s="330"/>
      <c r="I72" s="332">
        <f>IF(H72=$R$2,'SS-SMI'!$H$22,IF(H72=$S$2,'SS-SMI'!$I$22,IF(H72=$T$2,'SS-SMI'!$J$22,0)))</f>
        <v>0</v>
      </c>
      <c r="J72" s="332">
        <f t="shared" si="14"/>
        <v>0</v>
      </c>
      <c r="K72" s="332">
        <f t="shared" si="15"/>
        <v>0</v>
      </c>
      <c r="L72" s="333"/>
      <c r="M72" s="333"/>
      <c r="N72" s="333"/>
      <c r="O72" s="332">
        <f t="shared" si="16"/>
        <v>0</v>
      </c>
      <c r="P72" s="332">
        <f t="shared" si="17"/>
        <v>0</v>
      </c>
      <c r="Q72" s="332">
        <f t="shared" si="18"/>
        <v>0</v>
      </c>
      <c r="R72" s="334">
        <f t="shared" si="19"/>
        <v>0</v>
      </c>
      <c r="S72" s="335">
        <v>0</v>
      </c>
      <c r="T72" s="335">
        <v>0</v>
      </c>
      <c r="U72" s="335"/>
      <c r="V72" s="336">
        <f t="shared" si="20"/>
        <v>0</v>
      </c>
      <c r="W72" s="344">
        <f t="shared" si="21"/>
        <v>0</v>
      </c>
      <c r="X72" s="333"/>
      <c r="Y72" s="337">
        <f t="shared" si="22"/>
        <v>0</v>
      </c>
      <c r="Z72" s="338"/>
      <c r="AA72" s="339"/>
      <c r="AB72" s="346"/>
      <c r="AC72" s="339"/>
      <c r="AD72" s="341">
        <f t="shared" si="9"/>
        <v>0</v>
      </c>
    </row>
    <row r="73" spans="1:30" ht="20.149999999999999" customHeight="1" x14ac:dyDescent="0.35">
      <c r="A73" s="327">
        <f t="shared" si="10"/>
        <v>59</v>
      </c>
      <c r="B73" s="328" t="str">
        <f>IF(RESUMEN!B67="","",RESUMEN!B67)</f>
        <v/>
      </c>
      <c r="C73" s="329" t="str">
        <f>IF(RESUMEN!C67="","",RESUMEN!C67)</f>
        <v/>
      </c>
      <c r="D73" s="328" t="str">
        <f>IF(RESUMEN!D67="","",RESUMEN!D67)</f>
        <v/>
      </c>
      <c r="E73" s="330"/>
      <c r="F73" s="331">
        <f t="shared" si="23"/>
        <v>0</v>
      </c>
      <c r="G73" s="330"/>
      <c r="H73" s="330"/>
      <c r="I73" s="332">
        <f>IF(H73=$R$2,'SS-SMI'!$H$22,IF(H73=$S$2,'SS-SMI'!$I$22,IF(H73=$T$2,'SS-SMI'!$J$22,0)))</f>
        <v>0</v>
      </c>
      <c r="J73" s="332">
        <f t="shared" ref="J73:J82" si="24">SUM(I73*E73)</f>
        <v>0</v>
      </c>
      <c r="K73" s="332">
        <f t="shared" ref="K73:K82" si="25">SUM(J73*14/12)</f>
        <v>0</v>
      </c>
      <c r="L73" s="333"/>
      <c r="M73" s="333"/>
      <c r="N73" s="333"/>
      <c r="O73" s="332">
        <f t="shared" ref="O73:O82" si="26">SUM(L73)</f>
        <v>0</v>
      </c>
      <c r="P73" s="332">
        <f t="shared" ref="P73:P82" si="27">SUM(O73-N73)</f>
        <v>0</v>
      </c>
      <c r="Q73" s="332">
        <f t="shared" ref="Q73:Q82" si="28">IF(E73="",0,IF(H73=$R$2,$R$10*F73/E73,IF(H73=$S$2,$S$10*F73/E73,IF(H73=$T$2,$T$10*F73/E73,0))))</f>
        <v>0</v>
      </c>
      <c r="R73" s="334">
        <f t="shared" ref="R73:R82" si="29">IF(E73="",0,IF(H73=$R$2,$R$10*G73/E73,IF(H73=$S$2,$S$10*G73/E73,IF(H73=$T$2,$T$10*G73/E73,0))))</f>
        <v>0</v>
      </c>
      <c r="S73" s="335">
        <v>0</v>
      </c>
      <c r="T73" s="335">
        <v>0</v>
      </c>
      <c r="U73" s="335"/>
      <c r="V73" s="336">
        <f t="shared" ref="V73:V82" si="30">SUM(O73+Q73+R73-S73-T73)</f>
        <v>0</v>
      </c>
      <c r="W73" s="344">
        <f t="shared" ref="W73:W82" si="31">P73+Q73+R73-S73-T73</f>
        <v>0</v>
      </c>
      <c r="X73" s="333"/>
      <c r="Y73" s="337">
        <f t="shared" ref="Y73:Y82" si="32">IF(X73&lt;&gt;0,SUM((P73-S73-T73+R73+Q73)+X73),W73)</f>
        <v>0</v>
      </c>
      <c r="Z73" s="338"/>
      <c r="AA73" s="339"/>
      <c r="AB73" s="346"/>
      <c r="AC73" s="339"/>
      <c r="AD73" s="341"/>
    </row>
    <row r="74" spans="1:30" ht="20.149999999999999" customHeight="1" x14ac:dyDescent="0.35">
      <c r="A74" s="327">
        <f t="shared" si="10"/>
        <v>60</v>
      </c>
      <c r="B74" s="328" t="str">
        <f>IF(RESUMEN!B68="","",RESUMEN!B68)</f>
        <v/>
      </c>
      <c r="C74" s="329" t="str">
        <f>IF(RESUMEN!C68="","",RESUMEN!C68)</f>
        <v/>
      </c>
      <c r="D74" s="328" t="str">
        <f>IF(RESUMEN!D68="","",RESUMEN!D68)</f>
        <v/>
      </c>
      <c r="E74" s="330"/>
      <c r="F74" s="331">
        <f t="shared" si="23"/>
        <v>0</v>
      </c>
      <c r="G74" s="330"/>
      <c r="H74" s="330"/>
      <c r="I74" s="332">
        <f>IF(H74=$R$2,'SS-SMI'!$H$22,IF(H74=$S$2,'SS-SMI'!$I$22,IF(H74=$T$2,'SS-SMI'!$J$22,0)))</f>
        <v>0</v>
      </c>
      <c r="J74" s="332">
        <f t="shared" si="24"/>
        <v>0</v>
      </c>
      <c r="K74" s="332">
        <f t="shared" si="25"/>
        <v>0</v>
      </c>
      <c r="L74" s="333"/>
      <c r="M74" s="333"/>
      <c r="N74" s="333"/>
      <c r="O74" s="332">
        <f t="shared" si="26"/>
        <v>0</v>
      </c>
      <c r="P74" s="332">
        <f t="shared" si="27"/>
        <v>0</v>
      </c>
      <c r="Q74" s="332">
        <f t="shared" si="28"/>
        <v>0</v>
      </c>
      <c r="R74" s="334">
        <f t="shared" si="29"/>
        <v>0</v>
      </c>
      <c r="S74" s="335">
        <v>0</v>
      </c>
      <c r="T74" s="335">
        <v>0</v>
      </c>
      <c r="U74" s="335"/>
      <c r="V74" s="336">
        <f t="shared" si="30"/>
        <v>0</v>
      </c>
      <c r="W74" s="344">
        <f t="shared" si="31"/>
        <v>0</v>
      </c>
      <c r="X74" s="333"/>
      <c r="Y74" s="337">
        <f t="shared" si="32"/>
        <v>0</v>
      </c>
      <c r="Z74" s="338"/>
      <c r="AA74" s="339"/>
      <c r="AB74" s="346"/>
      <c r="AC74" s="339"/>
      <c r="AD74" s="341"/>
    </row>
    <row r="75" spans="1:30" ht="20.149999999999999" customHeight="1" x14ac:dyDescent="0.35">
      <c r="A75" s="327">
        <f t="shared" si="10"/>
        <v>61</v>
      </c>
      <c r="B75" s="328" t="str">
        <f>IF(RESUMEN!B69="","",RESUMEN!B69)</f>
        <v/>
      </c>
      <c r="C75" s="329" t="str">
        <f>IF(RESUMEN!C69="","",RESUMEN!C69)</f>
        <v/>
      </c>
      <c r="D75" s="328" t="str">
        <f>IF(RESUMEN!D69="","",RESUMEN!D69)</f>
        <v/>
      </c>
      <c r="E75" s="330"/>
      <c r="F75" s="331">
        <f t="shared" si="23"/>
        <v>0</v>
      </c>
      <c r="G75" s="330"/>
      <c r="H75" s="330"/>
      <c r="I75" s="332">
        <f>IF(H75=$R$2,'SS-SMI'!$H$22,IF(H75=$S$2,'SS-SMI'!$I$22,IF(H75=$T$2,'SS-SMI'!$J$22,0)))</f>
        <v>0</v>
      </c>
      <c r="J75" s="332">
        <f t="shared" si="24"/>
        <v>0</v>
      </c>
      <c r="K75" s="332">
        <f t="shared" si="25"/>
        <v>0</v>
      </c>
      <c r="L75" s="333"/>
      <c r="M75" s="333"/>
      <c r="N75" s="333"/>
      <c r="O75" s="332">
        <f t="shared" si="26"/>
        <v>0</v>
      </c>
      <c r="P75" s="332">
        <f t="shared" si="27"/>
        <v>0</v>
      </c>
      <c r="Q75" s="332">
        <f t="shared" si="28"/>
        <v>0</v>
      </c>
      <c r="R75" s="334">
        <f t="shared" si="29"/>
        <v>0</v>
      </c>
      <c r="S75" s="335">
        <v>0</v>
      </c>
      <c r="T75" s="335">
        <v>0</v>
      </c>
      <c r="U75" s="335"/>
      <c r="V75" s="336">
        <f t="shared" si="30"/>
        <v>0</v>
      </c>
      <c r="W75" s="344">
        <f t="shared" si="31"/>
        <v>0</v>
      </c>
      <c r="X75" s="333"/>
      <c r="Y75" s="337">
        <f t="shared" si="32"/>
        <v>0</v>
      </c>
      <c r="Z75" s="338"/>
      <c r="AA75" s="339"/>
      <c r="AB75" s="346"/>
      <c r="AC75" s="339"/>
      <c r="AD75" s="341"/>
    </row>
    <row r="76" spans="1:30" ht="20.149999999999999" customHeight="1" x14ac:dyDescent="0.35">
      <c r="A76" s="327">
        <f t="shared" si="10"/>
        <v>62</v>
      </c>
      <c r="B76" s="328" t="str">
        <f>IF(RESUMEN!B70="","",RESUMEN!B70)</f>
        <v/>
      </c>
      <c r="C76" s="329" t="str">
        <f>IF(RESUMEN!C70="","",RESUMEN!C70)</f>
        <v/>
      </c>
      <c r="D76" s="328" t="str">
        <f>IF(RESUMEN!D70="","",RESUMEN!D70)</f>
        <v/>
      </c>
      <c r="E76" s="330"/>
      <c r="F76" s="331">
        <f t="shared" si="23"/>
        <v>0</v>
      </c>
      <c r="G76" s="330"/>
      <c r="H76" s="330"/>
      <c r="I76" s="332">
        <f>IF(H76=$R$2,'SS-SMI'!$H$22,IF(H76=$S$2,'SS-SMI'!$I$22,IF(H76=$T$2,'SS-SMI'!$J$22,0)))</f>
        <v>0</v>
      </c>
      <c r="J76" s="332">
        <f t="shared" si="24"/>
        <v>0</v>
      </c>
      <c r="K76" s="332">
        <f t="shared" si="25"/>
        <v>0</v>
      </c>
      <c r="L76" s="333"/>
      <c r="M76" s="333"/>
      <c r="N76" s="333"/>
      <c r="O76" s="332">
        <f t="shared" si="26"/>
        <v>0</v>
      </c>
      <c r="P76" s="332">
        <f t="shared" si="27"/>
        <v>0</v>
      </c>
      <c r="Q76" s="332">
        <f t="shared" si="28"/>
        <v>0</v>
      </c>
      <c r="R76" s="334">
        <f t="shared" si="29"/>
        <v>0</v>
      </c>
      <c r="S76" s="335">
        <v>0</v>
      </c>
      <c r="T76" s="335">
        <v>0</v>
      </c>
      <c r="U76" s="335"/>
      <c r="V76" s="336">
        <f t="shared" si="30"/>
        <v>0</v>
      </c>
      <c r="W76" s="344">
        <f t="shared" si="31"/>
        <v>0</v>
      </c>
      <c r="X76" s="333"/>
      <c r="Y76" s="337">
        <f t="shared" si="32"/>
        <v>0</v>
      </c>
      <c r="Z76" s="338"/>
      <c r="AA76" s="339"/>
      <c r="AB76" s="346"/>
      <c r="AC76" s="339"/>
      <c r="AD76" s="341"/>
    </row>
    <row r="77" spans="1:30" ht="20.149999999999999" customHeight="1" x14ac:dyDescent="0.35">
      <c r="A77" s="327">
        <f t="shared" si="10"/>
        <v>63</v>
      </c>
      <c r="B77" s="328" t="str">
        <f>IF(RESUMEN!B71="","",RESUMEN!B71)</f>
        <v/>
      </c>
      <c r="C77" s="329" t="str">
        <f>IF(RESUMEN!C71="","",RESUMEN!C71)</f>
        <v/>
      </c>
      <c r="D77" s="328" t="str">
        <f>IF(RESUMEN!D71="","",RESUMEN!D71)</f>
        <v/>
      </c>
      <c r="E77" s="330"/>
      <c r="F77" s="331">
        <f t="shared" si="23"/>
        <v>0</v>
      </c>
      <c r="G77" s="330"/>
      <c r="H77" s="330"/>
      <c r="I77" s="332">
        <f>IF(H77=$R$2,'SS-SMI'!$H$22,IF(H77=$S$2,'SS-SMI'!$I$22,IF(H77=$T$2,'SS-SMI'!$J$22,0)))</f>
        <v>0</v>
      </c>
      <c r="J77" s="332">
        <f t="shared" si="24"/>
        <v>0</v>
      </c>
      <c r="K77" s="332">
        <f t="shared" si="25"/>
        <v>0</v>
      </c>
      <c r="L77" s="333"/>
      <c r="M77" s="333"/>
      <c r="N77" s="333"/>
      <c r="O77" s="332">
        <f t="shared" si="26"/>
        <v>0</v>
      </c>
      <c r="P77" s="332">
        <f t="shared" si="27"/>
        <v>0</v>
      </c>
      <c r="Q77" s="332">
        <f t="shared" si="28"/>
        <v>0</v>
      </c>
      <c r="R77" s="334">
        <f t="shared" si="29"/>
        <v>0</v>
      </c>
      <c r="S77" s="335">
        <v>0</v>
      </c>
      <c r="T77" s="335">
        <v>0</v>
      </c>
      <c r="U77" s="335"/>
      <c r="V77" s="336">
        <f t="shared" si="30"/>
        <v>0</v>
      </c>
      <c r="W77" s="344">
        <f t="shared" si="31"/>
        <v>0</v>
      </c>
      <c r="X77" s="333"/>
      <c r="Y77" s="337">
        <f t="shared" si="32"/>
        <v>0</v>
      </c>
      <c r="Z77" s="338"/>
      <c r="AA77" s="339"/>
      <c r="AB77" s="346"/>
      <c r="AC77" s="339"/>
      <c r="AD77" s="341"/>
    </row>
    <row r="78" spans="1:30" ht="20.149999999999999" customHeight="1" x14ac:dyDescent="0.35">
      <c r="A78" s="327">
        <f t="shared" si="10"/>
        <v>64</v>
      </c>
      <c r="B78" s="328" t="str">
        <f>IF(RESUMEN!B72="","",RESUMEN!B72)</f>
        <v/>
      </c>
      <c r="C78" s="329" t="str">
        <f>IF(RESUMEN!C72="","",RESUMEN!C72)</f>
        <v/>
      </c>
      <c r="D78" s="328" t="str">
        <f>IF(RESUMEN!D72="","",RESUMEN!D72)</f>
        <v/>
      </c>
      <c r="E78" s="330"/>
      <c r="F78" s="331">
        <f t="shared" si="23"/>
        <v>0</v>
      </c>
      <c r="G78" s="330"/>
      <c r="H78" s="330"/>
      <c r="I78" s="332">
        <f>IF(H78=$R$2,'SS-SMI'!$H$22,IF(H78=$S$2,'SS-SMI'!$I$22,IF(H78=$T$2,'SS-SMI'!$J$22,0)))</f>
        <v>0</v>
      </c>
      <c r="J78" s="332">
        <f t="shared" si="24"/>
        <v>0</v>
      </c>
      <c r="K78" s="332">
        <f t="shared" si="25"/>
        <v>0</v>
      </c>
      <c r="L78" s="333"/>
      <c r="M78" s="333"/>
      <c r="N78" s="333"/>
      <c r="O78" s="332">
        <f t="shared" si="26"/>
        <v>0</v>
      </c>
      <c r="P78" s="332">
        <f t="shared" si="27"/>
        <v>0</v>
      </c>
      <c r="Q78" s="332">
        <f t="shared" si="28"/>
        <v>0</v>
      </c>
      <c r="R78" s="334">
        <f t="shared" si="29"/>
        <v>0</v>
      </c>
      <c r="S78" s="335">
        <v>0</v>
      </c>
      <c r="T78" s="335">
        <v>0</v>
      </c>
      <c r="U78" s="335"/>
      <c r="V78" s="336">
        <f t="shared" si="30"/>
        <v>0</v>
      </c>
      <c r="W78" s="344">
        <f t="shared" si="31"/>
        <v>0</v>
      </c>
      <c r="X78" s="333"/>
      <c r="Y78" s="337">
        <f t="shared" si="32"/>
        <v>0</v>
      </c>
      <c r="Z78" s="338"/>
      <c r="AA78" s="339"/>
      <c r="AB78" s="346"/>
      <c r="AC78" s="339"/>
      <c r="AD78" s="341"/>
    </row>
    <row r="79" spans="1:30" ht="20.149999999999999" customHeight="1" x14ac:dyDescent="0.35">
      <c r="A79" s="327">
        <f t="shared" si="10"/>
        <v>65</v>
      </c>
      <c r="B79" s="328" t="str">
        <f>IF(RESUMEN!B73="","",RESUMEN!B73)</f>
        <v/>
      </c>
      <c r="C79" s="329" t="str">
        <f>IF(RESUMEN!C73="","",RESUMEN!C73)</f>
        <v/>
      </c>
      <c r="D79" s="328" t="str">
        <f>IF(RESUMEN!D73="","",RESUMEN!D73)</f>
        <v/>
      </c>
      <c r="E79" s="330"/>
      <c r="F79" s="331">
        <f t="shared" si="23"/>
        <v>0</v>
      </c>
      <c r="G79" s="330"/>
      <c r="H79" s="330"/>
      <c r="I79" s="332">
        <f>IF(H79=$R$2,'SS-SMI'!$H$22,IF(H79=$S$2,'SS-SMI'!$I$22,IF(H79=$T$2,'SS-SMI'!$J$22,0)))</f>
        <v>0</v>
      </c>
      <c r="J79" s="332">
        <f t="shared" si="24"/>
        <v>0</v>
      </c>
      <c r="K79" s="332">
        <f t="shared" si="25"/>
        <v>0</v>
      </c>
      <c r="L79" s="333"/>
      <c r="M79" s="333"/>
      <c r="N79" s="333"/>
      <c r="O79" s="332">
        <f t="shared" si="26"/>
        <v>0</v>
      </c>
      <c r="P79" s="332">
        <f t="shared" si="27"/>
        <v>0</v>
      </c>
      <c r="Q79" s="332">
        <f t="shared" si="28"/>
        <v>0</v>
      </c>
      <c r="R79" s="334">
        <f t="shared" si="29"/>
        <v>0</v>
      </c>
      <c r="S79" s="335">
        <v>0</v>
      </c>
      <c r="T79" s="335">
        <v>0</v>
      </c>
      <c r="U79" s="335"/>
      <c r="V79" s="336">
        <f t="shared" si="30"/>
        <v>0</v>
      </c>
      <c r="W79" s="344">
        <f t="shared" si="31"/>
        <v>0</v>
      </c>
      <c r="X79" s="333"/>
      <c r="Y79" s="337">
        <f t="shared" si="32"/>
        <v>0</v>
      </c>
      <c r="Z79" s="338"/>
      <c r="AA79" s="339"/>
      <c r="AB79" s="346"/>
      <c r="AC79" s="339"/>
      <c r="AD79" s="341"/>
    </row>
    <row r="80" spans="1:30" ht="20.149999999999999" customHeight="1" x14ac:dyDescent="0.35">
      <c r="A80" s="327">
        <f t="shared" si="10"/>
        <v>66</v>
      </c>
      <c r="B80" s="328" t="str">
        <f>IF(RESUMEN!B74="","",RESUMEN!B74)</f>
        <v/>
      </c>
      <c r="C80" s="329" t="str">
        <f>IF(RESUMEN!C74="","",RESUMEN!C74)</f>
        <v/>
      </c>
      <c r="D80" s="328" t="str">
        <f>IF(RESUMEN!D74="","",RESUMEN!D74)</f>
        <v/>
      </c>
      <c r="E80" s="330"/>
      <c r="F80" s="331">
        <f t="shared" si="23"/>
        <v>0</v>
      </c>
      <c r="G80" s="330"/>
      <c r="H80" s="330"/>
      <c r="I80" s="332">
        <f>IF(H80=$R$2,'SS-SMI'!$H$22,IF(H80=$S$2,'SS-SMI'!$I$22,IF(H80=$T$2,'SS-SMI'!$J$22,0)))</f>
        <v>0</v>
      </c>
      <c r="J80" s="332">
        <f t="shared" si="24"/>
        <v>0</v>
      </c>
      <c r="K80" s="332">
        <f t="shared" si="25"/>
        <v>0</v>
      </c>
      <c r="L80" s="333"/>
      <c r="M80" s="333"/>
      <c r="N80" s="333"/>
      <c r="O80" s="332">
        <f t="shared" si="26"/>
        <v>0</v>
      </c>
      <c r="P80" s="332">
        <f t="shared" si="27"/>
        <v>0</v>
      </c>
      <c r="Q80" s="332">
        <f t="shared" si="28"/>
        <v>0</v>
      </c>
      <c r="R80" s="334">
        <f t="shared" si="29"/>
        <v>0</v>
      </c>
      <c r="S80" s="335">
        <v>0</v>
      </c>
      <c r="T80" s="335">
        <v>0</v>
      </c>
      <c r="U80" s="335"/>
      <c r="V80" s="336">
        <f t="shared" si="30"/>
        <v>0</v>
      </c>
      <c r="W80" s="344">
        <f t="shared" si="31"/>
        <v>0</v>
      </c>
      <c r="X80" s="333"/>
      <c r="Y80" s="337">
        <f t="shared" si="32"/>
        <v>0</v>
      </c>
      <c r="Z80" s="338"/>
      <c r="AA80" s="339"/>
      <c r="AB80" s="346"/>
      <c r="AC80" s="339"/>
      <c r="AD80" s="341"/>
    </row>
    <row r="81" spans="1:30" ht="20.149999999999999" customHeight="1" x14ac:dyDescent="0.35">
      <c r="A81" s="327">
        <f t="shared" ref="A81:A83" si="33">SUM(A80+1)</f>
        <v>67</v>
      </c>
      <c r="B81" s="328" t="str">
        <f>IF(RESUMEN!B75="","",RESUMEN!B75)</f>
        <v/>
      </c>
      <c r="C81" s="329" t="str">
        <f>IF(RESUMEN!C75="","",RESUMEN!C75)</f>
        <v/>
      </c>
      <c r="D81" s="328" t="str">
        <f>IF(RESUMEN!D75="","",RESUMEN!D75)</f>
        <v/>
      </c>
      <c r="E81" s="330"/>
      <c r="F81" s="331">
        <f t="shared" si="23"/>
        <v>0</v>
      </c>
      <c r="G81" s="330"/>
      <c r="H81" s="330"/>
      <c r="I81" s="332">
        <f>IF(H81=$R$2,'SS-SMI'!$H$22,IF(H81=$S$2,'SS-SMI'!$I$22,IF(H81=$T$2,'SS-SMI'!$J$22,0)))</f>
        <v>0</v>
      </c>
      <c r="J81" s="332">
        <f t="shared" si="24"/>
        <v>0</v>
      </c>
      <c r="K81" s="332">
        <f t="shared" si="25"/>
        <v>0</v>
      </c>
      <c r="L81" s="333"/>
      <c r="M81" s="333"/>
      <c r="N81" s="333"/>
      <c r="O81" s="332">
        <f t="shared" si="26"/>
        <v>0</v>
      </c>
      <c r="P81" s="332">
        <f t="shared" si="27"/>
        <v>0</v>
      </c>
      <c r="Q81" s="332">
        <f t="shared" si="28"/>
        <v>0</v>
      </c>
      <c r="R81" s="334">
        <f t="shared" si="29"/>
        <v>0</v>
      </c>
      <c r="S81" s="335">
        <v>0</v>
      </c>
      <c r="T81" s="335">
        <v>0</v>
      </c>
      <c r="U81" s="335"/>
      <c r="V81" s="336">
        <f t="shared" si="30"/>
        <v>0</v>
      </c>
      <c r="W81" s="344">
        <f t="shared" si="31"/>
        <v>0</v>
      </c>
      <c r="X81" s="333"/>
      <c r="Y81" s="337">
        <f t="shared" si="32"/>
        <v>0</v>
      </c>
      <c r="Z81" s="338"/>
      <c r="AA81" s="339"/>
      <c r="AB81" s="346"/>
      <c r="AC81" s="339"/>
      <c r="AD81" s="341"/>
    </row>
    <row r="82" spans="1:30" ht="20.149999999999999" customHeight="1" x14ac:dyDescent="0.35">
      <c r="A82" s="327">
        <f t="shared" si="33"/>
        <v>68</v>
      </c>
      <c r="B82" s="328" t="str">
        <f>IF(RESUMEN!B76="","",RESUMEN!B76)</f>
        <v/>
      </c>
      <c r="C82" s="329" t="str">
        <f>IF(RESUMEN!C76="","",RESUMEN!C76)</f>
        <v/>
      </c>
      <c r="D82" s="328" t="str">
        <f>IF(RESUMEN!D76="","",RESUMEN!D76)</f>
        <v/>
      </c>
      <c r="E82" s="330"/>
      <c r="F82" s="331">
        <f t="shared" si="23"/>
        <v>0</v>
      </c>
      <c r="G82" s="330"/>
      <c r="H82" s="330"/>
      <c r="I82" s="332">
        <f>IF(H82=$R$2,'SS-SMI'!$H$22,IF(H82=$S$2,'SS-SMI'!$I$22,IF(H82=$T$2,'SS-SMI'!$J$22,0)))</f>
        <v>0</v>
      </c>
      <c r="J82" s="332">
        <f t="shared" si="24"/>
        <v>0</v>
      </c>
      <c r="K82" s="332">
        <f t="shared" si="25"/>
        <v>0</v>
      </c>
      <c r="L82" s="333"/>
      <c r="M82" s="333"/>
      <c r="N82" s="333"/>
      <c r="O82" s="332">
        <f t="shared" si="26"/>
        <v>0</v>
      </c>
      <c r="P82" s="332">
        <f t="shared" si="27"/>
        <v>0</v>
      </c>
      <c r="Q82" s="332">
        <f t="shared" si="28"/>
        <v>0</v>
      </c>
      <c r="R82" s="334">
        <f t="shared" si="29"/>
        <v>0</v>
      </c>
      <c r="S82" s="335">
        <v>0</v>
      </c>
      <c r="T82" s="335">
        <v>0</v>
      </c>
      <c r="U82" s="335"/>
      <c r="V82" s="336">
        <f t="shared" si="30"/>
        <v>0</v>
      </c>
      <c r="W82" s="344">
        <f t="shared" si="31"/>
        <v>0</v>
      </c>
      <c r="X82" s="333"/>
      <c r="Y82" s="337">
        <f t="shared" si="32"/>
        <v>0</v>
      </c>
      <c r="Z82" s="338"/>
      <c r="AA82" s="339"/>
      <c r="AB82" s="346"/>
      <c r="AC82" s="339"/>
      <c r="AD82" s="341"/>
    </row>
    <row r="83" spans="1:30" ht="20.149999999999999" customHeight="1" x14ac:dyDescent="0.35">
      <c r="A83" s="327">
        <f t="shared" si="33"/>
        <v>69</v>
      </c>
      <c r="B83" s="328" t="str">
        <f>IF(RESUMEN!B77="","",RESUMEN!B77)</f>
        <v/>
      </c>
      <c r="C83" s="329" t="str">
        <f>IF(RESUMEN!C77="","",RESUMEN!C77)</f>
        <v/>
      </c>
      <c r="D83" s="328" t="str">
        <f>IF(RESUMEN!D77="","",RESUMEN!D77)</f>
        <v/>
      </c>
      <c r="E83" s="330"/>
      <c r="F83" s="331">
        <f t="shared" si="23"/>
        <v>0</v>
      </c>
      <c r="G83" s="330"/>
      <c r="H83" s="330"/>
      <c r="I83" s="332">
        <f>IF(H83=$R$2,'SS-SMI'!$H$22,IF(H83=$S$2,'SS-SMI'!$I$22,IF(H83=$T$2,'SS-SMI'!$J$22,0)))</f>
        <v>0</v>
      </c>
      <c r="J83" s="332">
        <f t="shared" si="2"/>
        <v>0</v>
      </c>
      <c r="K83" s="332">
        <f t="shared" si="1"/>
        <v>0</v>
      </c>
      <c r="L83" s="333"/>
      <c r="M83" s="333"/>
      <c r="N83" s="333"/>
      <c r="O83" s="332">
        <f t="shared" si="12"/>
        <v>0</v>
      </c>
      <c r="P83" s="332">
        <f t="shared" si="11"/>
        <v>0</v>
      </c>
      <c r="Q83" s="332">
        <f t="shared" si="4"/>
        <v>0</v>
      </c>
      <c r="R83" s="334">
        <f t="shared" si="5"/>
        <v>0</v>
      </c>
      <c r="S83" s="335">
        <v>0</v>
      </c>
      <c r="T83" s="335">
        <v>0</v>
      </c>
      <c r="U83" s="335"/>
      <c r="V83" s="336">
        <f t="shared" si="6"/>
        <v>0</v>
      </c>
      <c r="W83" s="344">
        <f t="shared" si="7"/>
        <v>0</v>
      </c>
      <c r="X83" s="333"/>
      <c r="Y83" s="337">
        <f t="shared" si="8"/>
        <v>0</v>
      </c>
      <c r="Z83" s="338"/>
      <c r="AA83" s="339"/>
      <c r="AB83" s="346"/>
      <c r="AC83" s="339"/>
      <c r="AD83" s="341">
        <f t="shared" si="9"/>
        <v>0</v>
      </c>
    </row>
    <row r="84" spans="1:30" ht="20.149999999999999" customHeight="1" x14ac:dyDescent="0.35">
      <c r="A84" s="56"/>
      <c r="B84" s="318"/>
      <c r="C84" s="318"/>
      <c r="D84" s="318"/>
      <c r="E84" s="318"/>
      <c r="F84" s="318"/>
      <c r="G84" s="318"/>
      <c r="H84" s="318"/>
      <c r="I84" s="318"/>
      <c r="J84" s="318"/>
      <c r="K84" s="318"/>
      <c r="L84" s="319">
        <f>SUM(L15:L83)</f>
        <v>0</v>
      </c>
      <c r="M84" s="318"/>
      <c r="N84" s="318"/>
      <c r="O84" s="319">
        <f t="shared" ref="O84:Z84" si="34">SUM(O15:O83)</f>
        <v>0</v>
      </c>
      <c r="P84" s="319">
        <f t="shared" si="34"/>
        <v>0</v>
      </c>
      <c r="Q84" s="319">
        <f t="shared" si="34"/>
        <v>0</v>
      </c>
      <c r="R84" s="319">
        <f t="shared" si="34"/>
        <v>0</v>
      </c>
      <c r="S84" s="319">
        <f t="shared" si="34"/>
        <v>0</v>
      </c>
      <c r="T84" s="319">
        <f t="shared" si="34"/>
        <v>0</v>
      </c>
      <c r="U84" s="319">
        <f t="shared" si="34"/>
        <v>0</v>
      </c>
      <c r="V84" s="320">
        <f t="shared" si="34"/>
        <v>0</v>
      </c>
      <c r="W84" s="320">
        <f t="shared" si="34"/>
        <v>0</v>
      </c>
      <c r="X84" s="319">
        <f t="shared" si="34"/>
        <v>0</v>
      </c>
      <c r="Y84" s="320">
        <f t="shared" si="34"/>
        <v>0</v>
      </c>
      <c r="Z84" s="321">
        <f t="shared" si="34"/>
        <v>0</v>
      </c>
      <c r="AA84" s="324"/>
      <c r="AB84" s="325"/>
      <c r="AC84" s="322"/>
      <c r="AD84" s="323">
        <f>SUM(AD15:AD83)</f>
        <v>0</v>
      </c>
    </row>
  </sheetData>
  <sheetProtection algorithmName="SHA-512" hashValue="1sN3mV35p9LGVlrlUyhucCEoqj8KlRsQkUK3yEu54+VsjvnIt9ccNOlQ0leVawIGXv379LYrazQUrrD65suMEg==" saltValue="uJr49r/mblBB28F2HtvB2Q==" spinCount="100000" sheet="1" objects="1" scenarios="1"/>
  <mergeCells count="30">
    <mergeCell ref="U6:Y6"/>
    <mergeCell ref="B7:E7"/>
    <mergeCell ref="F7:G7"/>
    <mergeCell ref="O7:Q8"/>
    <mergeCell ref="U7:Y7"/>
    <mergeCell ref="W13:Y13"/>
    <mergeCell ref="Z7:AA7"/>
    <mergeCell ref="B8:E8"/>
    <mergeCell ref="O10:Q10"/>
    <mergeCell ref="O11:Q11"/>
    <mergeCell ref="P12:Q12"/>
    <mergeCell ref="F13:G13"/>
    <mergeCell ref="I13:K13"/>
    <mergeCell ref="O9:Q9"/>
    <mergeCell ref="R1:S1"/>
    <mergeCell ref="P2:Q2"/>
    <mergeCell ref="A2:A13"/>
    <mergeCell ref="E2:F2"/>
    <mergeCell ref="G2:H4"/>
    <mergeCell ref="I2:N4"/>
    <mergeCell ref="O1:Q1"/>
    <mergeCell ref="C6:E6"/>
    <mergeCell ref="F6:G6"/>
    <mergeCell ref="C3:D3"/>
    <mergeCell ref="D4:F5"/>
    <mergeCell ref="O3:Q3"/>
    <mergeCell ref="O4:Q4"/>
    <mergeCell ref="O5:Q5"/>
    <mergeCell ref="O6:Q6"/>
    <mergeCell ref="B2:D2"/>
  </mergeCells>
  <phoneticPr fontId="30" type="noConversion"/>
  <conditionalFormatting sqref="F3">
    <cfRule type="cellIs" dxfId="28" priority="1" stopIfTrue="1" operator="equal">
      <formula>"x"</formula>
    </cfRule>
  </conditionalFormatting>
  <conditionalFormatting sqref="H13:I13 L13">
    <cfRule type="expression" dxfId="27" priority="2" stopIfTrue="1">
      <formula>NOT(ISERROR(SEARCH("OJO",H13)))</formula>
    </cfRule>
  </conditionalFormatting>
  <dataValidations xWindow="31497" yWindow="65008" count="2">
    <dataValidation type="list" allowBlank="1" showErrorMessage="1" sqref="AA15:AA83">
      <formula1>$AG$14:$AG$17</formula1>
      <formula2>0</formula2>
    </dataValidation>
    <dataValidation type="list" allowBlank="1" showErrorMessage="1" sqref="H15:H83">
      <formula1>$R$2:$T$2</formula1>
      <formula2>0</formula2>
    </dataValidation>
  </dataValidations>
  <printOptions horizontalCentered="1" verticalCentered="1"/>
  <pageMargins left="0.31527777777777777" right="0.31527777777777777" top="0.74861111111111112" bottom="0.74861111111111112" header="0.31527777777777777" footer="0.31527777777777777"/>
  <pageSetup paperSize="9" firstPageNumber="0" orientation="landscape" horizontalDpi="300" verticalDpi="300" r:id="rId1"/>
  <headerFooter alignWithMargins="0">
    <oddHeader>&amp;C&amp;A</oddHeader>
    <oddFooter>&amp;R&amp;F</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9"/>
    <pageSetUpPr fitToPage="1"/>
  </sheetPr>
  <dimension ref="A1:AG84"/>
  <sheetViews>
    <sheetView topLeftCell="A3" zoomScale="70" zoomScaleNormal="70" workbookViewId="0">
      <pane xSplit="4" ySplit="12" topLeftCell="E15" activePane="bottomRight" state="frozen"/>
      <selection activeCell="AC19" sqref="AC19"/>
      <selection pane="topRight" activeCell="AC19" sqref="AC19"/>
      <selection pane="bottomLeft" activeCell="AC19" sqref="AC19"/>
      <selection pane="bottomRight" activeCell="AC19" sqref="AC19"/>
    </sheetView>
  </sheetViews>
  <sheetFormatPr baseColWidth="10" defaultRowHeight="14.5" x14ac:dyDescent="0.35"/>
  <cols>
    <col min="1" max="1" width="7.81640625" customWidth="1"/>
    <col min="3" max="3" width="35.81640625" customWidth="1"/>
    <col min="4" max="4" width="13" customWidth="1"/>
    <col min="6" max="6" width="7.81640625" customWidth="1"/>
    <col min="7" max="7" width="8.26953125" customWidth="1"/>
    <col min="8" max="8" width="6.54296875" customWidth="1"/>
    <col min="9" max="9" width="6.7265625" customWidth="1"/>
    <col min="10" max="10" width="10.453125" customWidth="1"/>
    <col min="11" max="11" width="8.453125" customWidth="1"/>
    <col min="12" max="12" width="13.54296875" customWidth="1"/>
    <col min="13" max="13" width="10.7265625" customWidth="1"/>
    <col min="15" max="15" width="12.81640625" customWidth="1"/>
    <col min="16" max="16" width="12.26953125" customWidth="1"/>
    <col min="17" max="17" width="12.453125" customWidth="1"/>
    <col min="18" max="18" width="12.54296875" bestFit="1" customWidth="1"/>
    <col min="19" max="19" width="12.26953125" customWidth="1"/>
    <col min="20" max="20" width="12.54296875" bestFit="1" customWidth="1"/>
    <col min="21" max="21" width="0.1796875" customWidth="1"/>
    <col min="23" max="23" width="12.81640625" customWidth="1"/>
    <col min="24" max="24" width="12.81640625" hidden="1" customWidth="1"/>
    <col min="25" max="25" width="12.7265625" customWidth="1"/>
    <col min="28" max="28" width="14.81640625" customWidth="1"/>
    <col min="29" max="29" width="37.1796875" customWidth="1"/>
  </cols>
  <sheetData>
    <row r="1" spans="1:33" ht="15.5" x14ac:dyDescent="0.35">
      <c r="A1" s="5"/>
      <c r="B1" s="37"/>
      <c r="C1" s="37"/>
      <c r="D1" s="37"/>
      <c r="E1" s="37"/>
      <c r="F1" s="37"/>
      <c r="G1" s="37"/>
      <c r="H1" s="37"/>
      <c r="I1" s="37"/>
      <c r="J1" s="37"/>
      <c r="K1" s="37"/>
      <c r="L1" s="37"/>
      <c r="M1" s="37"/>
      <c r="N1" s="37"/>
      <c r="O1" s="407" t="s">
        <v>8</v>
      </c>
      <c r="P1" s="407"/>
      <c r="Q1" s="407"/>
      <c r="R1" s="400" t="str">
        <f>RESUMEN!D2</f>
        <v/>
      </c>
      <c r="S1" s="400"/>
      <c r="T1" s="37"/>
      <c r="U1" s="37"/>
      <c r="V1" s="37"/>
      <c r="W1" s="37"/>
      <c r="X1" s="37"/>
      <c r="Y1" s="37"/>
      <c r="Z1" s="37"/>
      <c r="AA1" s="37"/>
      <c r="AB1" s="37"/>
      <c r="AC1" s="37"/>
      <c r="AD1" s="37"/>
    </row>
    <row r="2" spans="1:33" ht="15.75" customHeight="1" x14ac:dyDescent="0.35">
      <c r="A2" s="402"/>
      <c r="B2" s="415" t="s">
        <v>274</v>
      </c>
      <c r="C2" s="415"/>
      <c r="D2" s="415"/>
      <c r="E2" s="429" t="str">
        <f>'SS-SMI'!E3</f>
        <v>2024</v>
      </c>
      <c r="F2" s="429"/>
      <c r="G2" s="430" t="s">
        <v>58</v>
      </c>
      <c r="H2" s="430"/>
      <c r="I2" s="431" t="str">
        <f>IF(RESUMEN!D3="","",RESUMEN!D3)</f>
        <v/>
      </c>
      <c r="J2" s="431"/>
      <c r="K2" s="431"/>
      <c r="L2" s="431"/>
      <c r="M2" s="431"/>
      <c r="N2" s="431"/>
      <c r="O2" s="141"/>
      <c r="P2" s="401" t="s">
        <v>59</v>
      </c>
      <c r="Q2" s="401"/>
      <c r="R2" s="143">
        <f>'SS-SMI'!D9</f>
        <v>2024</v>
      </c>
      <c r="S2" s="143">
        <f>'SS-SMI'!E9</f>
        <v>2025</v>
      </c>
      <c r="T2" s="143">
        <f>'SS-SMI'!F9</f>
        <v>2026</v>
      </c>
      <c r="U2" s="37"/>
      <c r="V2" s="37"/>
      <c r="W2" s="37"/>
      <c r="X2" s="37"/>
      <c r="Y2" s="38"/>
      <c r="Z2" s="37"/>
      <c r="AA2" s="37"/>
      <c r="AB2" s="37"/>
      <c r="AC2" s="37"/>
      <c r="AD2" s="37"/>
    </row>
    <row r="3" spans="1:33" ht="10.5" customHeight="1" x14ac:dyDescent="0.35">
      <c r="A3" s="402"/>
      <c r="B3" s="39"/>
      <c r="C3" s="410"/>
      <c r="D3" s="410"/>
      <c r="E3" s="39"/>
      <c r="F3" s="40"/>
      <c r="G3" s="430"/>
      <c r="H3" s="430"/>
      <c r="I3" s="431"/>
      <c r="J3" s="431"/>
      <c r="K3" s="431"/>
      <c r="L3" s="431"/>
      <c r="M3" s="431"/>
      <c r="N3" s="431"/>
      <c r="O3" s="414" t="s">
        <v>16</v>
      </c>
      <c r="P3" s="412"/>
      <c r="Q3" s="413"/>
      <c r="R3" s="144">
        <f>'SS-SMI'!D11</f>
        <v>53.61</v>
      </c>
      <c r="S3" s="144">
        <f>'SS-SMI'!E11</f>
        <v>55.97</v>
      </c>
      <c r="T3" s="144">
        <f>'SS-SMI'!F11</f>
        <v>0</v>
      </c>
      <c r="U3" s="37"/>
      <c r="V3" s="37"/>
      <c r="W3" s="37"/>
      <c r="X3" s="37"/>
      <c r="Y3" s="38"/>
      <c r="Z3" s="37"/>
      <c r="AA3" s="37"/>
      <c r="AB3" s="37"/>
      <c r="AC3" s="37"/>
      <c r="AD3" s="37"/>
    </row>
    <row r="4" spans="1:33" x14ac:dyDescent="0.35">
      <c r="A4" s="402"/>
      <c r="B4" s="39"/>
      <c r="C4" s="39"/>
      <c r="D4" s="411"/>
      <c r="E4" s="411"/>
      <c r="F4" s="411"/>
      <c r="G4" s="430"/>
      <c r="H4" s="430"/>
      <c r="I4" s="431"/>
      <c r="J4" s="431"/>
      <c r="K4" s="431"/>
      <c r="L4" s="431"/>
      <c r="M4" s="431"/>
      <c r="N4" s="431"/>
      <c r="O4" s="414" t="s">
        <v>20</v>
      </c>
      <c r="P4" s="412"/>
      <c r="Q4" s="413"/>
      <c r="R4" s="144">
        <f>'SS-SMI'!D12</f>
        <v>72.77</v>
      </c>
      <c r="S4" s="144">
        <f>'SS-SMI'!E12</f>
        <v>75.959999999999994</v>
      </c>
      <c r="T4" s="144">
        <f>'SS-SMI'!F12</f>
        <v>0</v>
      </c>
      <c r="U4" s="37"/>
      <c r="V4" s="37"/>
      <c r="W4" s="37"/>
      <c r="X4" s="37"/>
      <c r="Y4" s="38"/>
      <c r="Z4" s="37"/>
      <c r="AA4" s="37"/>
      <c r="AB4" s="37"/>
      <c r="AC4" s="37"/>
      <c r="AD4" s="37"/>
    </row>
    <row r="5" spans="1:33" ht="15.75" customHeight="1" x14ac:dyDescent="0.35">
      <c r="A5" s="402"/>
      <c r="B5" s="39"/>
      <c r="C5" s="39"/>
      <c r="D5" s="411"/>
      <c r="E5" s="411"/>
      <c r="F5" s="411"/>
      <c r="G5" s="41"/>
      <c r="H5" s="42"/>
      <c r="I5" s="43"/>
      <c r="J5" s="43"/>
      <c r="K5" s="43"/>
      <c r="L5" s="43"/>
      <c r="M5" s="43"/>
      <c r="N5" s="43"/>
      <c r="O5" s="414" t="s">
        <v>22</v>
      </c>
      <c r="P5" s="412"/>
      <c r="Q5" s="413"/>
      <c r="R5" s="144">
        <f>'SS-SMI'!D13</f>
        <v>4.07</v>
      </c>
      <c r="S5" s="144">
        <f>'SS-SMI'!E13</f>
        <v>4.25</v>
      </c>
      <c r="T5" s="144">
        <f>'SS-SMI'!F13</f>
        <v>0</v>
      </c>
      <c r="U5" s="37"/>
      <c r="V5" s="37"/>
      <c r="W5" s="37"/>
      <c r="X5" s="37"/>
      <c r="Y5" s="38"/>
      <c r="Z5" s="37"/>
      <c r="AA5" s="37"/>
      <c r="AB5" s="37"/>
      <c r="AC5" s="37"/>
      <c r="AD5" s="37"/>
    </row>
    <row r="6" spans="1:33" ht="15.75" customHeight="1" x14ac:dyDescent="0.35">
      <c r="A6" s="402"/>
      <c r="B6" s="46"/>
      <c r="C6" s="408" t="s">
        <v>60</v>
      </c>
      <c r="D6" s="408"/>
      <c r="E6" s="408"/>
      <c r="F6" s="409" t="str">
        <f>IF(RESUMEN!D4="","",RESUMEN!D4)</f>
        <v/>
      </c>
      <c r="G6" s="409"/>
      <c r="H6" s="43"/>
      <c r="I6" s="43"/>
      <c r="J6" s="43"/>
      <c r="K6" s="43"/>
      <c r="L6" s="43"/>
      <c r="M6" s="43"/>
      <c r="N6" s="43"/>
      <c r="O6" s="414" t="s">
        <v>24</v>
      </c>
      <c r="P6" s="412"/>
      <c r="Q6" s="413"/>
      <c r="R6" s="144">
        <f>'SS-SMI'!D14</f>
        <v>2</v>
      </c>
      <c r="S6" s="144">
        <f>'SS-SMI'!E14</f>
        <v>2.09</v>
      </c>
      <c r="T6" s="144">
        <f>'SS-SMI'!F14</f>
        <v>0</v>
      </c>
      <c r="U6" s="37"/>
      <c r="V6" s="37"/>
      <c r="W6" s="37"/>
      <c r="X6" s="44"/>
      <c r="Y6" s="45"/>
      <c r="Z6" s="37"/>
      <c r="AA6" s="37"/>
      <c r="AB6" s="37"/>
      <c r="AC6" s="37"/>
      <c r="AD6" s="37"/>
    </row>
    <row r="7" spans="1:33" ht="15.75" customHeight="1" x14ac:dyDescent="0.35">
      <c r="A7" s="402"/>
      <c r="B7" s="408" t="s">
        <v>61</v>
      </c>
      <c r="C7" s="408"/>
      <c r="D7" s="408"/>
      <c r="E7" s="408"/>
      <c r="F7" s="409" t="str">
        <f>IF(RESUMEN!D5="","",RESUMEN!D5)</f>
        <v/>
      </c>
      <c r="G7" s="409"/>
      <c r="H7" s="43"/>
      <c r="I7" s="43"/>
      <c r="J7" s="43"/>
      <c r="K7" s="43"/>
      <c r="L7" s="43"/>
      <c r="M7" s="43"/>
      <c r="N7" s="43"/>
      <c r="O7" s="422" t="s">
        <v>26</v>
      </c>
      <c r="P7" s="423"/>
      <c r="Q7" s="424"/>
      <c r="R7" s="144">
        <f>'SS-SMI'!D15</f>
        <v>3.82</v>
      </c>
      <c r="S7" s="144">
        <f>'SS-SMI'!E15</f>
        <v>3.99</v>
      </c>
      <c r="T7" s="144">
        <f>'SS-SMI'!F15</f>
        <v>0</v>
      </c>
      <c r="U7" s="428" t="s">
        <v>62</v>
      </c>
      <c r="V7" s="428"/>
      <c r="W7" s="428"/>
      <c r="X7" s="428"/>
      <c r="Y7" s="428"/>
      <c r="Z7" s="417">
        <f>'SS-SMI'!D24</f>
        <v>421</v>
      </c>
      <c r="AA7" s="417">
        <f>'SS-SMI'!E22</f>
        <v>39.466666666666669</v>
      </c>
      <c r="AB7" s="37"/>
      <c r="AC7" s="37"/>
      <c r="AD7" s="37"/>
    </row>
    <row r="8" spans="1:33" x14ac:dyDescent="0.35">
      <c r="A8" s="402"/>
      <c r="B8" s="418"/>
      <c r="C8" s="418"/>
      <c r="D8" s="418"/>
      <c r="E8" s="418"/>
      <c r="F8" s="43"/>
      <c r="G8" s="43"/>
      <c r="H8" s="43"/>
      <c r="I8" s="48"/>
      <c r="J8" s="48"/>
      <c r="K8" s="48"/>
      <c r="L8" s="48"/>
      <c r="M8" s="48"/>
      <c r="N8" s="48"/>
      <c r="O8" s="425"/>
      <c r="P8" s="426"/>
      <c r="Q8" s="427"/>
      <c r="R8" s="144">
        <f>'SS-SMI'!D16</f>
        <v>3.56</v>
      </c>
      <c r="S8" s="144">
        <f>'SS-SMI'!E16</f>
        <v>3.72</v>
      </c>
      <c r="T8" s="144">
        <f>'SS-SMI'!F16</f>
        <v>0</v>
      </c>
      <c r="U8" s="49"/>
      <c r="V8" s="49"/>
      <c r="W8" s="49"/>
      <c r="X8" s="49"/>
      <c r="Y8" s="49"/>
      <c r="Z8" s="37"/>
      <c r="AA8" s="37"/>
      <c r="AB8" s="37"/>
      <c r="AC8" s="37"/>
      <c r="AD8" s="37"/>
    </row>
    <row r="9" spans="1:33" x14ac:dyDescent="0.35">
      <c r="A9" s="402"/>
      <c r="B9" s="128"/>
      <c r="C9" s="128"/>
      <c r="D9" s="128"/>
      <c r="E9" s="128"/>
      <c r="F9" s="43"/>
      <c r="G9" s="43"/>
      <c r="H9" s="43"/>
      <c r="I9" s="48"/>
      <c r="J9" s="48"/>
      <c r="K9" s="48"/>
      <c r="L9" s="48"/>
      <c r="M9" s="48"/>
      <c r="N9" s="48"/>
      <c r="O9" s="414" t="s">
        <v>245</v>
      </c>
      <c r="P9" s="412"/>
      <c r="Q9" s="413"/>
      <c r="R9" s="144">
        <f>'SS-SMI'!D17</f>
        <v>7.6726459999999985</v>
      </c>
      <c r="S9" s="144">
        <f>'SS-SMI'!E17</f>
        <v>9.2540399999999998</v>
      </c>
      <c r="T9" s="144">
        <f>'SS-SMI'!F17</f>
        <v>0</v>
      </c>
      <c r="U9" s="49"/>
      <c r="V9" s="49"/>
      <c r="W9" s="49"/>
      <c r="X9" s="49"/>
      <c r="Y9" s="49"/>
      <c r="Z9" s="37"/>
      <c r="AA9" s="37"/>
      <c r="AB9" s="37"/>
      <c r="AC9" s="37"/>
      <c r="AD9" s="37"/>
    </row>
    <row r="10" spans="1:33" x14ac:dyDescent="0.35">
      <c r="A10" s="402"/>
      <c r="B10" s="37"/>
      <c r="C10" s="37"/>
      <c r="D10" s="37"/>
      <c r="E10" s="37"/>
      <c r="F10" s="43"/>
      <c r="G10" s="43"/>
      <c r="H10" s="43"/>
      <c r="I10" s="48"/>
      <c r="J10" s="48"/>
      <c r="K10" s="48"/>
      <c r="L10" s="48"/>
      <c r="M10" s="48"/>
      <c r="N10" s="48"/>
      <c r="O10" s="401" t="s">
        <v>246</v>
      </c>
      <c r="P10" s="401"/>
      <c r="Q10" s="401"/>
      <c r="R10" s="50">
        <f>'SS-SMI'!D18</f>
        <v>147.50264599999997</v>
      </c>
      <c r="S10" s="50">
        <f>'SS-SMI'!E18</f>
        <v>155.23404000000002</v>
      </c>
      <c r="T10" s="50">
        <f>'SS-SMI'!F18</f>
        <v>0</v>
      </c>
      <c r="U10" s="37"/>
      <c r="V10" s="37"/>
      <c r="W10" s="37"/>
      <c r="X10" s="37"/>
      <c r="Y10" s="37"/>
      <c r="Z10" s="37"/>
      <c r="AA10" s="37"/>
      <c r="AB10" s="37"/>
      <c r="AC10" s="37"/>
      <c r="AD10" s="37"/>
    </row>
    <row r="11" spans="1:33" x14ac:dyDescent="0.35">
      <c r="A11" s="402"/>
      <c r="B11" s="37"/>
      <c r="C11" s="37"/>
      <c r="D11" s="37"/>
      <c r="E11" s="51"/>
      <c r="F11" s="43"/>
      <c r="G11" s="43"/>
      <c r="H11" s="43"/>
      <c r="I11" s="52"/>
      <c r="J11" s="52"/>
      <c r="K11" s="52"/>
      <c r="L11" s="52"/>
      <c r="M11" s="52"/>
      <c r="N11" s="52"/>
      <c r="O11" s="401" t="s">
        <v>63</v>
      </c>
      <c r="P11" s="401"/>
      <c r="Q11" s="401"/>
      <c r="R11" s="142">
        <f>'SS-SMI'!D22</f>
        <v>37.799999999999997</v>
      </c>
      <c r="S11" s="142">
        <f>'SS-SMI'!E22</f>
        <v>39.466666666666669</v>
      </c>
      <c r="T11" s="142">
        <f>'SS-SMI'!F22</f>
        <v>0</v>
      </c>
      <c r="U11" s="37"/>
      <c r="V11" s="37"/>
      <c r="W11" s="37"/>
      <c r="X11" s="37"/>
      <c r="Y11" s="37"/>
      <c r="Z11" s="37"/>
      <c r="AA11" s="37"/>
      <c r="AB11" s="53"/>
      <c r="AC11" s="37"/>
      <c r="AD11" s="37"/>
    </row>
    <row r="12" spans="1:33" x14ac:dyDescent="0.35">
      <c r="A12" s="402"/>
      <c r="B12" s="37"/>
      <c r="C12" s="37"/>
      <c r="D12" s="37"/>
      <c r="E12" s="37"/>
      <c r="F12" s="37"/>
      <c r="G12" s="37"/>
      <c r="H12" s="43"/>
      <c r="I12" s="43"/>
      <c r="J12" s="43"/>
      <c r="K12" s="43"/>
      <c r="L12" s="43"/>
      <c r="M12" s="43"/>
      <c r="N12" s="43"/>
      <c r="O12" s="141"/>
      <c r="P12" s="401" t="s">
        <v>64</v>
      </c>
      <c r="Q12" s="401"/>
      <c r="R12" s="145">
        <f>'SS-SMI'!D21</f>
        <v>1134</v>
      </c>
      <c r="S12" s="145">
        <f>'SS-SMI'!E21</f>
        <v>1184</v>
      </c>
      <c r="T12" s="145">
        <f>'SS-SMI'!F21</f>
        <v>0</v>
      </c>
      <c r="U12" s="37"/>
      <c r="V12" s="37"/>
      <c r="W12" s="37"/>
      <c r="X12" s="37"/>
      <c r="Y12" s="37"/>
      <c r="Z12" s="37"/>
      <c r="AA12" s="37"/>
      <c r="AB12" s="37"/>
      <c r="AC12" s="37"/>
      <c r="AD12" s="37"/>
    </row>
    <row r="13" spans="1:33" ht="15" customHeight="1" x14ac:dyDescent="0.35">
      <c r="A13" s="360"/>
      <c r="B13" s="37"/>
      <c r="C13" s="37"/>
      <c r="D13" s="37"/>
      <c r="E13" s="37"/>
      <c r="F13" s="419" t="s">
        <v>65</v>
      </c>
      <c r="G13" s="419"/>
      <c r="H13" s="54"/>
      <c r="I13" s="420" t="s">
        <v>66</v>
      </c>
      <c r="J13" s="420"/>
      <c r="K13" s="420"/>
      <c r="L13" s="54"/>
      <c r="M13" s="43"/>
      <c r="N13" s="43"/>
      <c r="O13" s="42"/>
      <c r="P13" s="42"/>
      <c r="Q13" s="42"/>
      <c r="R13" s="42"/>
      <c r="S13" s="37"/>
      <c r="T13" s="37"/>
      <c r="U13" s="37"/>
      <c r="V13" s="37"/>
      <c r="W13" s="416" t="s">
        <v>67</v>
      </c>
      <c r="X13" s="416"/>
      <c r="Y13" s="416"/>
      <c r="Z13" s="37"/>
      <c r="AA13" s="37"/>
      <c r="AB13" s="37"/>
      <c r="AC13" s="37"/>
      <c r="AD13" s="37"/>
    </row>
    <row r="14" spans="1:33" ht="77.25" customHeight="1" x14ac:dyDescent="0.35">
      <c r="A14" s="326" t="s">
        <v>68</v>
      </c>
      <c r="B14" s="326" t="s">
        <v>41</v>
      </c>
      <c r="C14" s="326" t="s">
        <v>69</v>
      </c>
      <c r="D14" s="326" t="s">
        <v>70</v>
      </c>
      <c r="E14" s="326" t="s">
        <v>71</v>
      </c>
      <c r="F14" s="326" t="s">
        <v>72</v>
      </c>
      <c r="G14" s="326" t="s">
        <v>73</v>
      </c>
      <c r="H14" s="326" t="s">
        <v>13</v>
      </c>
      <c r="I14" s="326" t="s">
        <v>74</v>
      </c>
      <c r="J14" s="326" t="s">
        <v>75</v>
      </c>
      <c r="K14" s="326" t="s">
        <v>76</v>
      </c>
      <c r="L14" s="326" t="s">
        <v>226</v>
      </c>
      <c r="M14" s="326" t="s">
        <v>78</v>
      </c>
      <c r="N14" s="326" t="s">
        <v>79</v>
      </c>
      <c r="O14" s="326" t="s">
        <v>80</v>
      </c>
      <c r="P14" s="326" t="s">
        <v>81</v>
      </c>
      <c r="Q14" s="326" t="s">
        <v>82</v>
      </c>
      <c r="R14" s="326" t="s">
        <v>83</v>
      </c>
      <c r="S14" s="326" t="s">
        <v>84</v>
      </c>
      <c r="T14" s="326" t="s">
        <v>85</v>
      </c>
      <c r="U14" s="326" t="s">
        <v>86</v>
      </c>
      <c r="V14" s="326" t="s">
        <v>87</v>
      </c>
      <c r="W14" s="326" t="s">
        <v>88</v>
      </c>
      <c r="X14" s="326" t="s">
        <v>89</v>
      </c>
      <c r="Y14" s="326" t="s">
        <v>90</v>
      </c>
      <c r="Z14" s="326" t="s">
        <v>91</v>
      </c>
      <c r="AA14" s="326" t="s">
        <v>92</v>
      </c>
      <c r="AB14" s="326" t="s">
        <v>93</v>
      </c>
      <c r="AC14" s="326" t="s">
        <v>94</v>
      </c>
      <c r="AD14" s="326" t="s">
        <v>45</v>
      </c>
    </row>
    <row r="15" spans="1:33" ht="20.149999999999999" customHeight="1" x14ac:dyDescent="0.35">
      <c r="A15" s="327">
        <v>1</v>
      </c>
      <c r="B15" s="328" t="str">
        <f>IF(RESUMEN!B9="","",RESUMEN!B9)</f>
        <v/>
      </c>
      <c r="C15" s="329" t="str">
        <f>IF(RESUMEN!C9="","",RESUMEN!C9)</f>
        <v/>
      </c>
      <c r="D15" s="328" t="str">
        <f>IF(RESUMEN!D9="","",RESUMEN!D9)</f>
        <v/>
      </c>
      <c r="E15" s="330"/>
      <c r="F15" s="331">
        <f>IF(G15&gt;E15, "error",E15-G15)</f>
        <v>0</v>
      </c>
      <c r="G15" s="330"/>
      <c r="H15" s="330"/>
      <c r="I15" s="332">
        <f>IF(H15=$R$2,'SS-SMI'!$H$22,IF(H15=$S$2,'SS-SMI'!$I$22,IF(H15=$T$2,'SS-SMI'!$J$22,0)))</f>
        <v>0</v>
      </c>
      <c r="J15" s="332">
        <f>SUM(I15*E15)</f>
        <v>0</v>
      </c>
      <c r="K15" s="332">
        <f t="shared" ref="K15:K83" si="0">SUM(J15*14/12)</f>
        <v>0</v>
      </c>
      <c r="L15" s="333"/>
      <c r="M15" s="333"/>
      <c r="N15" s="333"/>
      <c r="O15" s="332">
        <f t="shared" ref="O15:O46" si="1">SUM(L15)</f>
        <v>0</v>
      </c>
      <c r="P15" s="332">
        <f t="shared" ref="P15:P46" si="2">SUM(O15-N15)</f>
        <v>0</v>
      </c>
      <c r="Q15" s="332">
        <f>IF(E15="",0,IF(H15=$R$2,$R$10*F15/E15,IF(H15=$S$2,$S$10*F15/E15,IF(H15=$T$2,$T$10*F15/E15,0))))</f>
        <v>0</v>
      </c>
      <c r="R15" s="334">
        <f>IF(E15="",0,IF(H15=$R$2,$R$10*G15/E15,IF(H15=$S$2,$S$10*G15/E15,IF(H15=$T$2,$T$10*G15/E15,0))))</f>
        <v>0</v>
      </c>
      <c r="S15" s="335">
        <v>0</v>
      </c>
      <c r="T15" s="335">
        <v>0</v>
      </c>
      <c r="U15" s="335"/>
      <c r="V15" s="336">
        <f t="shared" ref="V15:V83" si="3">SUM(O15+Q15+R15-S15-T15)</f>
        <v>0</v>
      </c>
      <c r="W15" s="336">
        <f>P15+Q15+R15-S15-T15</f>
        <v>0</v>
      </c>
      <c r="X15" s="333"/>
      <c r="Y15" s="337">
        <f>IF(X15&lt;&gt;0,SUM((P15-S15-T15+R15+Q15)+X15),W15)</f>
        <v>0</v>
      </c>
      <c r="Z15" s="338"/>
      <c r="AA15" s="339"/>
      <c r="AB15" s="340"/>
      <c r="AC15" s="339"/>
      <c r="AD15" s="341">
        <f t="shared" ref="AD15:AD46" si="4">IF((Y15&gt;V15),0,(V15-Y15))</f>
        <v>0</v>
      </c>
      <c r="AG15" s="55" t="s">
        <v>95</v>
      </c>
    </row>
    <row r="16" spans="1:33" ht="20.149999999999999" customHeight="1" x14ac:dyDescent="0.35">
      <c r="A16" s="327">
        <f>SUM(A15+1)</f>
        <v>2</v>
      </c>
      <c r="B16" s="328" t="str">
        <f>IF(RESUMEN!B10="","",RESUMEN!B10)</f>
        <v/>
      </c>
      <c r="C16" s="329" t="str">
        <f>IF(RESUMEN!C10="","",RESUMEN!C10)</f>
        <v/>
      </c>
      <c r="D16" s="328" t="str">
        <f>IF(RESUMEN!D10="","",RESUMEN!D10)</f>
        <v/>
      </c>
      <c r="E16" s="330"/>
      <c r="F16" s="331">
        <f t="shared" ref="F16:F83" si="5">IF(G16&gt;E16, "error",E16-G16)</f>
        <v>0</v>
      </c>
      <c r="G16" s="330"/>
      <c r="H16" s="330"/>
      <c r="I16" s="332">
        <f>IF(H16=$R$2,'SS-SMI'!$H$22,IF(H16=$S$2,'SS-SMI'!$I$22,IF(H16=$T$2,'SS-SMI'!$J$22,0)))</f>
        <v>0</v>
      </c>
      <c r="J16" s="332">
        <f t="shared" ref="J16:J83" si="6">SUM(I16*E16)</f>
        <v>0</v>
      </c>
      <c r="K16" s="332">
        <f t="shared" si="0"/>
        <v>0</v>
      </c>
      <c r="L16" s="333"/>
      <c r="M16" s="333"/>
      <c r="N16" s="333"/>
      <c r="O16" s="332">
        <f t="shared" si="1"/>
        <v>0</v>
      </c>
      <c r="P16" s="332">
        <f t="shared" si="2"/>
        <v>0</v>
      </c>
      <c r="Q16" s="332">
        <f t="shared" ref="Q16:Q83" si="7">IF(E16="",0,IF(H16=$R$2,$R$10*F16/E16,IF(H16=$S$2,$S$10*F16/E16,IF(H16=$T$2,$T$10*F16/E16,0))))</f>
        <v>0</v>
      </c>
      <c r="R16" s="334">
        <f t="shared" ref="R16:R83" si="8">IF(E16="",0,IF(H16=$R$2,$R$10*G16/E16,IF(H16=$S$2,$S$10*G16/E16,IF(H16=$T$2,$T$10*G16/E16,0))))</f>
        <v>0</v>
      </c>
      <c r="S16" s="335">
        <v>0</v>
      </c>
      <c r="T16" s="335">
        <v>0</v>
      </c>
      <c r="U16" s="335"/>
      <c r="V16" s="336">
        <f t="shared" si="3"/>
        <v>0</v>
      </c>
      <c r="W16" s="336">
        <f t="shared" ref="W16:W83" si="9">P16+Q16+R16-S16-T16</f>
        <v>0</v>
      </c>
      <c r="X16" s="333"/>
      <c r="Y16" s="337">
        <f t="shared" ref="Y16:Y83" si="10">IF(X16&lt;&gt;0,SUM((P16-S16-T16+R16+Q16)+X16),W16)</f>
        <v>0</v>
      </c>
      <c r="Z16" s="338"/>
      <c r="AA16" s="339"/>
      <c r="AB16" s="340"/>
      <c r="AC16" s="339"/>
      <c r="AD16" s="341">
        <f t="shared" si="4"/>
        <v>0</v>
      </c>
      <c r="AG16" s="55" t="s">
        <v>96</v>
      </c>
    </row>
    <row r="17" spans="1:33" ht="20.149999999999999" customHeight="1" x14ac:dyDescent="0.35">
      <c r="A17" s="327">
        <f t="shared" ref="A17:A83" si="11">SUM(A16+1)</f>
        <v>3</v>
      </c>
      <c r="B17" s="328" t="str">
        <f>IF(RESUMEN!B11="","",RESUMEN!B11)</f>
        <v/>
      </c>
      <c r="C17" s="329" t="str">
        <f>IF(RESUMEN!C11="","",RESUMEN!C11)</f>
        <v/>
      </c>
      <c r="D17" s="328" t="str">
        <f>IF(RESUMEN!D11="","",RESUMEN!D11)</f>
        <v/>
      </c>
      <c r="E17" s="330"/>
      <c r="F17" s="331">
        <f t="shared" si="5"/>
        <v>0</v>
      </c>
      <c r="G17" s="330"/>
      <c r="H17" s="330"/>
      <c r="I17" s="332">
        <f>IF(H17=$R$2,'SS-SMI'!$H$22,IF(H17=$S$2,'SS-SMI'!$I$22,IF(H17=$T$2,'SS-SMI'!$J$22,0)))</f>
        <v>0</v>
      </c>
      <c r="J17" s="332">
        <f t="shared" si="6"/>
        <v>0</v>
      </c>
      <c r="K17" s="332">
        <f t="shared" si="0"/>
        <v>0</v>
      </c>
      <c r="L17" s="333"/>
      <c r="M17" s="333"/>
      <c r="N17" s="333"/>
      <c r="O17" s="332">
        <f t="shared" si="1"/>
        <v>0</v>
      </c>
      <c r="P17" s="332">
        <f t="shared" si="2"/>
        <v>0</v>
      </c>
      <c r="Q17" s="332">
        <f t="shared" si="7"/>
        <v>0</v>
      </c>
      <c r="R17" s="334">
        <f t="shared" si="8"/>
        <v>0</v>
      </c>
      <c r="S17" s="335">
        <v>0</v>
      </c>
      <c r="T17" s="335">
        <v>0</v>
      </c>
      <c r="U17" s="335"/>
      <c r="V17" s="336">
        <f t="shared" si="3"/>
        <v>0</v>
      </c>
      <c r="W17" s="336">
        <f t="shared" si="9"/>
        <v>0</v>
      </c>
      <c r="X17" s="333"/>
      <c r="Y17" s="337">
        <f t="shared" si="10"/>
        <v>0</v>
      </c>
      <c r="Z17" s="338"/>
      <c r="AA17" s="339"/>
      <c r="AB17" s="340"/>
      <c r="AC17" s="339"/>
      <c r="AD17" s="341">
        <f t="shared" si="4"/>
        <v>0</v>
      </c>
      <c r="AG17" s="55" t="s">
        <v>97</v>
      </c>
    </row>
    <row r="18" spans="1:33" ht="20.149999999999999" customHeight="1" x14ac:dyDescent="0.35">
      <c r="A18" s="327">
        <f t="shared" si="11"/>
        <v>4</v>
      </c>
      <c r="B18" s="328" t="str">
        <f>IF(RESUMEN!B12="","",RESUMEN!B12)</f>
        <v/>
      </c>
      <c r="C18" s="329" t="str">
        <f>IF(RESUMEN!C12="","",RESUMEN!C12)</f>
        <v/>
      </c>
      <c r="D18" s="328" t="str">
        <f>IF(RESUMEN!D12="","",RESUMEN!D12)</f>
        <v/>
      </c>
      <c r="E18" s="330"/>
      <c r="F18" s="331">
        <f t="shared" si="5"/>
        <v>0</v>
      </c>
      <c r="G18" s="330"/>
      <c r="H18" s="330"/>
      <c r="I18" s="332">
        <f>IF(H18=$R$2,'SS-SMI'!$H$22,IF(H18=$S$2,'SS-SMI'!$I$22,IF(H18=$T$2,'SS-SMI'!$J$22,0)))</f>
        <v>0</v>
      </c>
      <c r="J18" s="332">
        <f t="shared" si="6"/>
        <v>0</v>
      </c>
      <c r="K18" s="332">
        <f t="shared" si="0"/>
        <v>0</v>
      </c>
      <c r="L18" s="333"/>
      <c r="M18" s="333"/>
      <c r="N18" s="333"/>
      <c r="O18" s="332">
        <f t="shared" si="1"/>
        <v>0</v>
      </c>
      <c r="P18" s="332">
        <f t="shared" si="2"/>
        <v>0</v>
      </c>
      <c r="Q18" s="332">
        <f t="shared" si="7"/>
        <v>0</v>
      </c>
      <c r="R18" s="334">
        <f t="shared" si="8"/>
        <v>0</v>
      </c>
      <c r="S18" s="335">
        <v>0</v>
      </c>
      <c r="T18" s="335">
        <v>0</v>
      </c>
      <c r="U18" s="335"/>
      <c r="V18" s="336">
        <f t="shared" si="3"/>
        <v>0</v>
      </c>
      <c r="W18" s="336">
        <f t="shared" si="9"/>
        <v>0</v>
      </c>
      <c r="X18" s="333"/>
      <c r="Y18" s="337">
        <f t="shared" si="10"/>
        <v>0</v>
      </c>
      <c r="Z18" s="338"/>
      <c r="AA18" s="339"/>
      <c r="AB18" s="340"/>
      <c r="AC18" s="339"/>
      <c r="AD18" s="341">
        <f t="shared" si="4"/>
        <v>0</v>
      </c>
    </row>
    <row r="19" spans="1:33" ht="20.149999999999999" customHeight="1" x14ac:dyDescent="0.35">
      <c r="A19" s="327">
        <f t="shared" si="11"/>
        <v>5</v>
      </c>
      <c r="B19" s="328" t="str">
        <f>IF(RESUMEN!B13="","",RESUMEN!B13)</f>
        <v/>
      </c>
      <c r="C19" s="329" t="str">
        <f>IF(RESUMEN!C13="","",RESUMEN!C13)</f>
        <v/>
      </c>
      <c r="D19" s="328" t="str">
        <f>IF(RESUMEN!D13="","",RESUMEN!D13)</f>
        <v/>
      </c>
      <c r="E19" s="330"/>
      <c r="F19" s="331">
        <f t="shared" si="5"/>
        <v>0</v>
      </c>
      <c r="G19" s="330"/>
      <c r="H19" s="330"/>
      <c r="I19" s="332">
        <f>IF(H19=$R$2,'SS-SMI'!$H$22,IF(H19=$S$2,'SS-SMI'!$I$22,IF(H19=$T$2,'SS-SMI'!$J$22,0)))</f>
        <v>0</v>
      </c>
      <c r="J19" s="332">
        <f t="shared" si="6"/>
        <v>0</v>
      </c>
      <c r="K19" s="332">
        <f t="shared" si="0"/>
        <v>0</v>
      </c>
      <c r="L19" s="333"/>
      <c r="M19" s="333"/>
      <c r="N19" s="333"/>
      <c r="O19" s="332">
        <f t="shared" si="1"/>
        <v>0</v>
      </c>
      <c r="P19" s="332">
        <f t="shared" si="2"/>
        <v>0</v>
      </c>
      <c r="Q19" s="332">
        <f t="shared" si="7"/>
        <v>0</v>
      </c>
      <c r="R19" s="334">
        <f t="shared" si="8"/>
        <v>0</v>
      </c>
      <c r="S19" s="335">
        <v>0</v>
      </c>
      <c r="T19" s="335">
        <v>0</v>
      </c>
      <c r="U19" s="335"/>
      <c r="V19" s="336">
        <f t="shared" si="3"/>
        <v>0</v>
      </c>
      <c r="W19" s="336">
        <f t="shared" si="9"/>
        <v>0</v>
      </c>
      <c r="X19" s="333"/>
      <c r="Y19" s="337">
        <f t="shared" si="10"/>
        <v>0</v>
      </c>
      <c r="Z19" s="338"/>
      <c r="AA19" s="339"/>
      <c r="AB19" s="340"/>
      <c r="AC19" s="339"/>
      <c r="AD19" s="341">
        <f t="shared" si="4"/>
        <v>0</v>
      </c>
    </row>
    <row r="20" spans="1:33" ht="20.149999999999999" customHeight="1" x14ac:dyDescent="0.35">
      <c r="A20" s="327">
        <f t="shared" si="11"/>
        <v>6</v>
      </c>
      <c r="B20" s="328" t="str">
        <f>IF(RESUMEN!B14="","",RESUMEN!B14)</f>
        <v/>
      </c>
      <c r="C20" s="329" t="str">
        <f>IF(RESUMEN!C14="","",RESUMEN!C14)</f>
        <v/>
      </c>
      <c r="D20" s="328" t="str">
        <f>IF(RESUMEN!D14="","",RESUMEN!D14)</f>
        <v/>
      </c>
      <c r="E20" s="330"/>
      <c r="F20" s="331">
        <f t="shared" si="5"/>
        <v>0</v>
      </c>
      <c r="G20" s="330"/>
      <c r="H20" s="330"/>
      <c r="I20" s="332">
        <f>IF(H20=$R$2,'SS-SMI'!$H$22,IF(H20=$S$2,'SS-SMI'!$I$22,IF(H20=$T$2,'SS-SMI'!$J$22,0)))</f>
        <v>0</v>
      </c>
      <c r="J20" s="332">
        <f t="shared" si="6"/>
        <v>0</v>
      </c>
      <c r="K20" s="332">
        <f t="shared" si="0"/>
        <v>0</v>
      </c>
      <c r="L20" s="333"/>
      <c r="M20" s="333"/>
      <c r="N20" s="333"/>
      <c r="O20" s="332">
        <f t="shared" si="1"/>
        <v>0</v>
      </c>
      <c r="P20" s="332">
        <f t="shared" si="2"/>
        <v>0</v>
      </c>
      <c r="Q20" s="332">
        <f t="shared" si="7"/>
        <v>0</v>
      </c>
      <c r="R20" s="334">
        <f t="shared" si="8"/>
        <v>0</v>
      </c>
      <c r="S20" s="335">
        <v>0</v>
      </c>
      <c r="T20" s="335">
        <v>0</v>
      </c>
      <c r="U20" s="335"/>
      <c r="V20" s="336">
        <f t="shared" si="3"/>
        <v>0</v>
      </c>
      <c r="W20" s="336">
        <f t="shared" si="9"/>
        <v>0</v>
      </c>
      <c r="X20" s="333"/>
      <c r="Y20" s="337">
        <f t="shared" si="10"/>
        <v>0</v>
      </c>
      <c r="Z20" s="338"/>
      <c r="AA20" s="339"/>
      <c r="AB20" s="340"/>
      <c r="AC20" s="339"/>
      <c r="AD20" s="341">
        <f t="shared" si="4"/>
        <v>0</v>
      </c>
    </row>
    <row r="21" spans="1:33" ht="20.149999999999999" customHeight="1" x14ac:dyDescent="0.35">
      <c r="A21" s="327">
        <f t="shared" si="11"/>
        <v>7</v>
      </c>
      <c r="B21" s="328" t="str">
        <f>IF(RESUMEN!B15="","",RESUMEN!B15)</f>
        <v/>
      </c>
      <c r="C21" s="329" t="str">
        <f>IF(RESUMEN!C15="","",RESUMEN!C15)</f>
        <v/>
      </c>
      <c r="D21" s="328" t="str">
        <f>IF(RESUMEN!D15="","",RESUMEN!D15)</f>
        <v/>
      </c>
      <c r="E21" s="330"/>
      <c r="F21" s="331">
        <f t="shared" si="5"/>
        <v>0</v>
      </c>
      <c r="G21" s="330"/>
      <c r="H21" s="330"/>
      <c r="I21" s="332">
        <f>IF(H21=$R$2,'SS-SMI'!$H$22,IF(H21=$S$2,'SS-SMI'!$I$22,IF(H21=$T$2,'SS-SMI'!$J$22,0)))</f>
        <v>0</v>
      </c>
      <c r="J21" s="332">
        <f t="shared" si="6"/>
        <v>0</v>
      </c>
      <c r="K21" s="332">
        <f t="shared" si="0"/>
        <v>0</v>
      </c>
      <c r="L21" s="333"/>
      <c r="M21" s="333"/>
      <c r="N21" s="333"/>
      <c r="O21" s="332">
        <f t="shared" si="1"/>
        <v>0</v>
      </c>
      <c r="P21" s="332">
        <f t="shared" si="2"/>
        <v>0</v>
      </c>
      <c r="Q21" s="332">
        <f t="shared" si="7"/>
        <v>0</v>
      </c>
      <c r="R21" s="334">
        <f t="shared" si="8"/>
        <v>0</v>
      </c>
      <c r="S21" s="335">
        <v>0</v>
      </c>
      <c r="T21" s="335">
        <v>0</v>
      </c>
      <c r="U21" s="335"/>
      <c r="V21" s="336">
        <f t="shared" si="3"/>
        <v>0</v>
      </c>
      <c r="W21" s="336">
        <f t="shared" si="9"/>
        <v>0</v>
      </c>
      <c r="X21" s="333"/>
      <c r="Y21" s="337">
        <f t="shared" si="10"/>
        <v>0</v>
      </c>
      <c r="Z21" s="338"/>
      <c r="AA21" s="339"/>
      <c r="AB21" s="340"/>
      <c r="AC21" s="339"/>
      <c r="AD21" s="341">
        <f t="shared" si="4"/>
        <v>0</v>
      </c>
    </row>
    <row r="22" spans="1:33" ht="20.149999999999999" customHeight="1" x14ac:dyDescent="0.35">
      <c r="A22" s="327">
        <f t="shared" si="11"/>
        <v>8</v>
      </c>
      <c r="B22" s="328" t="str">
        <f>IF(RESUMEN!B16="","",RESUMEN!B16)</f>
        <v/>
      </c>
      <c r="C22" s="329" t="str">
        <f>IF(RESUMEN!C16="","",RESUMEN!C16)</f>
        <v/>
      </c>
      <c r="D22" s="328" t="str">
        <f>IF(RESUMEN!D16="","",RESUMEN!D16)</f>
        <v/>
      </c>
      <c r="E22" s="330"/>
      <c r="F22" s="331">
        <f t="shared" si="5"/>
        <v>0</v>
      </c>
      <c r="G22" s="330"/>
      <c r="H22" s="330"/>
      <c r="I22" s="332">
        <f>IF(H22=$R$2,'SS-SMI'!$H$22,IF(H22=$S$2,'SS-SMI'!$I$22,IF(H22=$T$2,'SS-SMI'!$J$22,0)))</f>
        <v>0</v>
      </c>
      <c r="J22" s="332">
        <f t="shared" si="6"/>
        <v>0</v>
      </c>
      <c r="K22" s="332">
        <f t="shared" si="0"/>
        <v>0</v>
      </c>
      <c r="L22" s="333"/>
      <c r="M22" s="333"/>
      <c r="N22" s="333"/>
      <c r="O22" s="332">
        <f t="shared" si="1"/>
        <v>0</v>
      </c>
      <c r="P22" s="332">
        <f t="shared" si="2"/>
        <v>0</v>
      </c>
      <c r="Q22" s="332">
        <f t="shared" si="7"/>
        <v>0</v>
      </c>
      <c r="R22" s="334">
        <f t="shared" si="8"/>
        <v>0</v>
      </c>
      <c r="S22" s="335">
        <v>0</v>
      </c>
      <c r="T22" s="335">
        <v>0</v>
      </c>
      <c r="U22" s="335"/>
      <c r="V22" s="336">
        <f t="shared" si="3"/>
        <v>0</v>
      </c>
      <c r="W22" s="336">
        <f t="shared" si="9"/>
        <v>0</v>
      </c>
      <c r="X22" s="333"/>
      <c r="Y22" s="337">
        <f t="shared" si="10"/>
        <v>0</v>
      </c>
      <c r="Z22" s="338"/>
      <c r="AA22" s="339"/>
      <c r="AB22" s="340"/>
      <c r="AC22" s="342"/>
      <c r="AD22" s="341">
        <f t="shared" si="4"/>
        <v>0</v>
      </c>
    </row>
    <row r="23" spans="1:33" ht="20.149999999999999" customHeight="1" x14ac:dyDescent="0.35">
      <c r="A23" s="327">
        <f t="shared" si="11"/>
        <v>9</v>
      </c>
      <c r="B23" s="328" t="str">
        <f>IF(RESUMEN!B17="","",RESUMEN!B17)</f>
        <v/>
      </c>
      <c r="C23" s="329" t="str">
        <f>IF(RESUMEN!C17="","",RESUMEN!C17)</f>
        <v/>
      </c>
      <c r="D23" s="328" t="str">
        <f>IF(RESUMEN!D17="","",RESUMEN!D17)</f>
        <v/>
      </c>
      <c r="E23" s="330"/>
      <c r="F23" s="331">
        <f t="shared" si="5"/>
        <v>0</v>
      </c>
      <c r="G23" s="330"/>
      <c r="H23" s="330"/>
      <c r="I23" s="332">
        <f>IF(H23=$R$2,'SS-SMI'!$H$22,IF(H23=$S$2,'SS-SMI'!$I$22,IF(H23=$T$2,'SS-SMI'!$J$22,0)))</f>
        <v>0</v>
      </c>
      <c r="J23" s="332">
        <f t="shared" si="6"/>
        <v>0</v>
      </c>
      <c r="K23" s="332">
        <f t="shared" si="0"/>
        <v>0</v>
      </c>
      <c r="L23" s="333"/>
      <c r="M23" s="333"/>
      <c r="N23" s="333"/>
      <c r="O23" s="332">
        <f t="shared" si="1"/>
        <v>0</v>
      </c>
      <c r="P23" s="332">
        <f t="shared" si="2"/>
        <v>0</v>
      </c>
      <c r="Q23" s="332">
        <f t="shared" si="7"/>
        <v>0</v>
      </c>
      <c r="R23" s="334">
        <f t="shared" si="8"/>
        <v>0</v>
      </c>
      <c r="S23" s="335">
        <v>0</v>
      </c>
      <c r="T23" s="335">
        <v>0</v>
      </c>
      <c r="U23" s="335"/>
      <c r="V23" s="336">
        <f t="shared" si="3"/>
        <v>0</v>
      </c>
      <c r="W23" s="336">
        <f t="shared" si="9"/>
        <v>0</v>
      </c>
      <c r="X23" s="333"/>
      <c r="Y23" s="337">
        <f t="shared" si="10"/>
        <v>0</v>
      </c>
      <c r="Z23" s="338"/>
      <c r="AA23" s="339"/>
      <c r="AB23" s="340"/>
      <c r="AC23" s="339"/>
      <c r="AD23" s="341">
        <f t="shared" si="4"/>
        <v>0</v>
      </c>
    </row>
    <row r="24" spans="1:33" ht="20.149999999999999" customHeight="1" x14ac:dyDescent="0.35">
      <c r="A24" s="327">
        <f t="shared" si="11"/>
        <v>10</v>
      </c>
      <c r="B24" s="328" t="str">
        <f>IF(RESUMEN!B18="","",RESUMEN!B18)</f>
        <v/>
      </c>
      <c r="C24" s="329" t="str">
        <f>IF(RESUMEN!C18="","",RESUMEN!C18)</f>
        <v/>
      </c>
      <c r="D24" s="328" t="str">
        <f>IF(RESUMEN!D18="","",RESUMEN!D18)</f>
        <v/>
      </c>
      <c r="E24" s="330"/>
      <c r="F24" s="331">
        <f t="shared" si="5"/>
        <v>0</v>
      </c>
      <c r="G24" s="330"/>
      <c r="H24" s="330"/>
      <c r="I24" s="332">
        <f>IF(H24=$R$2,'SS-SMI'!$H$22,IF(H24=$S$2,'SS-SMI'!$I$22,IF(H24=$T$2,'SS-SMI'!$J$22,0)))</f>
        <v>0</v>
      </c>
      <c r="J24" s="332">
        <f t="shared" si="6"/>
        <v>0</v>
      </c>
      <c r="K24" s="332">
        <f t="shared" si="0"/>
        <v>0</v>
      </c>
      <c r="L24" s="333"/>
      <c r="M24" s="333"/>
      <c r="N24" s="333"/>
      <c r="O24" s="332">
        <f t="shared" si="1"/>
        <v>0</v>
      </c>
      <c r="P24" s="332">
        <f t="shared" si="2"/>
        <v>0</v>
      </c>
      <c r="Q24" s="332">
        <f t="shared" si="7"/>
        <v>0</v>
      </c>
      <c r="R24" s="334">
        <f t="shared" si="8"/>
        <v>0</v>
      </c>
      <c r="S24" s="335">
        <v>0</v>
      </c>
      <c r="T24" s="335">
        <v>0</v>
      </c>
      <c r="U24" s="335"/>
      <c r="V24" s="336">
        <f t="shared" si="3"/>
        <v>0</v>
      </c>
      <c r="W24" s="336">
        <f t="shared" si="9"/>
        <v>0</v>
      </c>
      <c r="X24" s="333"/>
      <c r="Y24" s="337">
        <f t="shared" si="10"/>
        <v>0</v>
      </c>
      <c r="Z24" s="338"/>
      <c r="AA24" s="339"/>
      <c r="AB24" s="340"/>
      <c r="AC24" s="339"/>
      <c r="AD24" s="341">
        <f t="shared" si="4"/>
        <v>0</v>
      </c>
    </row>
    <row r="25" spans="1:33" ht="20.149999999999999" customHeight="1" x14ac:dyDescent="0.35">
      <c r="A25" s="327">
        <f t="shared" si="11"/>
        <v>11</v>
      </c>
      <c r="B25" s="328" t="str">
        <f>IF(RESUMEN!B19="","",RESUMEN!B19)</f>
        <v/>
      </c>
      <c r="C25" s="329" t="str">
        <f>IF(RESUMEN!C19="","",RESUMEN!C19)</f>
        <v/>
      </c>
      <c r="D25" s="328" t="str">
        <f>IF(RESUMEN!D19="","",RESUMEN!D19)</f>
        <v/>
      </c>
      <c r="E25" s="330"/>
      <c r="F25" s="331">
        <f t="shared" si="5"/>
        <v>0</v>
      </c>
      <c r="G25" s="330"/>
      <c r="H25" s="330"/>
      <c r="I25" s="332">
        <f>IF(H25=$R$2,'SS-SMI'!$H$22,IF(H25=$S$2,'SS-SMI'!$I$22,IF(H25=$T$2,'SS-SMI'!$J$22,0)))</f>
        <v>0</v>
      </c>
      <c r="J25" s="332">
        <f t="shared" si="6"/>
        <v>0</v>
      </c>
      <c r="K25" s="332">
        <f t="shared" si="0"/>
        <v>0</v>
      </c>
      <c r="L25" s="333"/>
      <c r="M25" s="333"/>
      <c r="N25" s="333"/>
      <c r="O25" s="332">
        <f t="shared" si="1"/>
        <v>0</v>
      </c>
      <c r="P25" s="332">
        <f t="shared" si="2"/>
        <v>0</v>
      </c>
      <c r="Q25" s="332">
        <f t="shared" si="7"/>
        <v>0</v>
      </c>
      <c r="R25" s="334">
        <f t="shared" si="8"/>
        <v>0</v>
      </c>
      <c r="S25" s="335">
        <v>0</v>
      </c>
      <c r="T25" s="335">
        <v>0</v>
      </c>
      <c r="U25" s="335"/>
      <c r="V25" s="336">
        <f t="shared" si="3"/>
        <v>0</v>
      </c>
      <c r="W25" s="336">
        <f t="shared" si="9"/>
        <v>0</v>
      </c>
      <c r="X25" s="333"/>
      <c r="Y25" s="337">
        <f t="shared" si="10"/>
        <v>0</v>
      </c>
      <c r="Z25" s="338"/>
      <c r="AA25" s="339"/>
      <c r="AB25" s="340"/>
      <c r="AC25" s="339"/>
      <c r="AD25" s="341">
        <f t="shared" si="4"/>
        <v>0</v>
      </c>
    </row>
    <row r="26" spans="1:33" ht="20.149999999999999" customHeight="1" x14ac:dyDescent="0.35">
      <c r="A26" s="327">
        <f t="shared" si="11"/>
        <v>12</v>
      </c>
      <c r="B26" s="328" t="str">
        <f>IF(RESUMEN!B20="","",RESUMEN!B20)</f>
        <v/>
      </c>
      <c r="C26" s="329" t="str">
        <f>IF(RESUMEN!C20="","",RESUMEN!C20)</f>
        <v/>
      </c>
      <c r="D26" s="328" t="str">
        <f>IF(RESUMEN!D20="","",RESUMEN!D20)</f>
        <v/>
      </c>
      <c r="E26" s="330"/>
      <c r="F26" s="331">
        <f t="shared" si="5"/>
        <v>0</v>
      </c>
      <c r="G26" s="330"/>
      <c r="H26" s="330"/>
      <c r="I26" s="332">
        <f>IF(H26=$R$2,'SS-SMI'!$H$22,IF(H26=$S$2,'SS-SMI'!$I$22,IF(H26=$T$2,'SS-SMI'!$J$22,0)))</f>
        <v>0</v>
      </c>
      <c r="J26" s="332">
        <f t="shared" si="6"/>
        <v>0</v>
      </c>
      <c r="K26" s="332">
        <f t="shared" si="0"/>
        <v>0</v>
      </c>
      <c r="L26" s="333"/>
      <c r="M26" s="333"/>
      <c r="N26" s="333"/>
      <c r="O26" s="332">
        <f t="shared" si="1"/>
        <v>0</v>
      </c>
      <c r="P26" s="332">
        <f t="shared" si="2"/>
        <v>0</v>
      </c>
      <c r="Q26" s="332">
        <f t="shared" si="7"/>
        <v>0</v>
      </c>
      <c r="R26" s="334">
        <f t="shared" si="8"/>
        <v>0</v>
      </c>
      <c r="S26" s="335">
        <v>0</v>
      </c>
      <c r="T26" s="335">
        <v>0</v>
      </c>
      <c r="U26" s="335"/>
      <c r="V26" s="336">
        <f t="shared" si="3"/>
        <v>0</v>
      </c>
      <c r="W26" s="336">
        <f t="shared" si="9"/>
        <v>0</v>
      </c>
      <c r="X26" s="333"/>
      <c r="Y26" s="337">
        <f t="shared" si="10"/>
        <v>0</v>
      </c>
      <c r="Z26" s="338"/>
      <c r="AA26" s="339"/>
      <c r="AB26" s="340"/>
      <c r="AC26" s="339"/>
      <c r="AD26" s="341">
        <f t="shared" si="4"/>
        <v>0</v>
      </c>
    </row>
    <row r="27" spans="1:33" ht="20.149999999999999" customHeight="1" x14ac:dyDescent="0.35">
      <c r="A27" s="327">
        <f t="shared" si="11"/>
        <v>13</v>
      </c>
      <c r="B27" s="328" t="str">
        <f>IF(RESUMEN!B21="","",RESUMEN!B21)</f>
        <v/>
      </c>
      <c r="C27" s="329" t="str">
        <f>IF(RESUMEN!C21="","",RESUMEN!C21)</f>
        <v/>
      </c>
      <c r="D27" s="328" t="str">
        <f>IF(RESUMEN!D21="","",RESUMEN!D21)</f>
        <v/>
      </c>
      <c r="E27" s="330"/>
      <c r="F27" s="331">
        <f t="shared" si="5"/>
        <v>0</v>
      </c>
      <c r="G27" s="330"/>
      <c r="H27" s="330"/>
      <c r="I27" s="332">
        <f>IF(H27=$R$2,'SS-SMI'!$H$22,IF(H27=$S$2,'SS-SMI'!$I$22,IF(H27=$T$2,'SS-SMI'!$J$22,0)))</f>
        <v>0</v>
      </c>
      <c r="J27" s="332">
        <f t="shared" si="6"/>
        <v>0</v>
      </c>
      <c r="K27" s="332">
        <f t="shared" si="0"/>
        <v>0</v>
      </c>
      <c r="L27" s="333"/>
      <c r="M27" s="333"/>
      <c r="N27" s="333"/>
      <c r="O27" s="332">
        <f t="shared" si="1"/>
        <v>0</v>
      </c>
      <c r="P27" s="332">
        <f t="shared" si="2"/>
        <v>0</v>
      </c>
      <c r="Q27" s="332">
        <f t="shared" si="7"/>
        <v>0</v>
      </c>
      <c r="R27" s="334">
        <f t="shared" si="8"/>
        <v>0</v>
      </c>
      <c r="S27" s="335">
        <v>0</v>
      </c>
      <c r="T27" s="335">
        <v>0</v>
      </c>
      <c r="U27" s="335"/>
      <c r="V27" s="336">
        <f t="shared" si="3"/>
        <v>0</v>
      </c>
      <c r="W27" s="336">
        <f t="shared" si="9"/>
        <v>0</v>
      </c>
      <c r="X27" s="333"/>
      <c r="Y27" s="337">
        <f t="shared" si="10"/>
        <v>0</v>
      </c>
      <c r="Z27" s="338"/>
      <c r="AA27" s="339"/>
      <c r="AB27" s="340"/>
      <c r="AC27" s="339"/>
      <c r="AD27" s="341">
        <f t="shared" si="4"/>
        <v>0</v>
      </c>
    </row>
    <row r="28" spans="1:33" ht="20.149999999999999" customHeight="1" x14ac:dyDescent="0.35">
      <c r="A28" s="327">
        <f t="shared" si="11"/>
        <v>14</v>
      </c>
      <c r="B28" s="328" t="str">
        <f>IF(RESUMEN!B22="","",RESUMEN!B22)</f>
        <v/>
      </c>
      <c r="C28" s="329" t="str">
        <f>IF(RESUMEN!C22="","",RESUMEN!C22)</f>
        <v/>
      </c>
      <c r="D28" s="328" t="str">
        <f>IF(RESUMEN!D22="","",RESUMEN!D22)</f>
        <v/>
      </c>
      <c r="E28" s="330"/>
      <c r="F28" s="331">
        <f t="shared" si="5"/>
        <v>0</v>
      </c>
      <c r="G28" s="330"/>
      <c r="H28" s="330"/>
      <c r="I28" s="332">
        <f>IF(H28=$R$2,'SS-SMI'!$H$22,IF(H28=$S$2,'SS-SMI'!$I$22,IF(H28=$T$2,'SS-SMI'!$J$22,0)))</f>
        <v>0</v>
      </c>
      <c r="J28" s="332">
        <f t="shared" si="6"/>
        <v>0</v>
      </c>
      <c r="K28" s="332">
        <f t="shared" si="0"/>
        <v>0</v>
      </c>
      <c r="L28" s="333"/>
      <c r="M28" s="333"/>
      <c r="N28" s="333"/>
      <c r="O28" s="332">
        <f t="shared" si="1"/>
        <v>0</v>
      </c>
      <c r="P28" s="332">
        <f t="shared" si="2"/>
        <v>0</v>
      </c>
      <c r="Q28" s="332">
        <f t="shared" si="7"/>
        <v>0</v>
      </c>
      <c r="R28" s="334">
        <f t="shared" si="8"/>
        <v>0</v>
      </c>
      <c r="S28" s="335">
        <v>0</v>
      </c>
      <c r="T28" s="335">
        <v>0</v>
      </c>
      <c r="U28" s="335"/>
      <c r="V28" s="336">
        <f t="shared" si="3"/>
        <v>0</v>
      </c>
      <c r="W28" s="336">
        <f t="shared" si="9"/>
        <v>0</v>
      </c>
      <c r="X28" s="333"/>
      <c r="Y28" s="337">
        <f t="shared" si="10"/>
        <v>0</v>
      </c>
      <c r="Z28" s="338"/>
      <c r="AA28" s="339"/>
      <c r="AB28" s="340"/>
      <c r="AC28" s="339"/>
      <c r="AD28" s="341">
        <f t="shared" si="4"/>
        <v>0</v>
      </c>
    </row>
    <row r="29" spans="1:33" ht="20.149999999999999" customHeight="1" x14ac:dyDescent="0.35">
      <c r="A29" s="327">
        <f t="shared" si="11"/>
        <v>15</v>
      </c>
      <c r="B29" s="328" t="str">
        <f>IF(RESUMEN!B23="","",RESUMEN!B23)</f>
        <v/>
      </c>
      <c r="C29" s="329" t="str">
        <f>IF(RESUMEN!C23="","",RESUMEN!C23)</f>
        <v/>
      </c>
      <c r="D29" s="328" t="str">
        <f>IF(RESUMEN!D23="","",RESUMEN!D23)</f>
        <v/>
      </c>
      <c r="E29" s="330"/>
      <c r="F29" s="331">
        <f t="shared" si="5"/>
        <v>0</v>
      </c>
      <c r="G29" s="330"/>
      <c r="H29" s="330"/>
      <c r="I29" s="332">
        <f>IF(H29=$R$2,'SS-SMI'!$H$22,IF(H29=$S$2,'SS-SMI'!$I$22,IF(H29=$T$2,'SS-SMI'!$J$22,0)))</f>
        <v>0</v>
      </c>
      <c r="J29" s="332">
        <f t="shared" si="6"/>
        <v>0</v>
      </c>
      <c r="K29" s="332">
        <f t="shared" si="0"/>
        <v>0</v>
      </c>
      <c r="L29" s="333"/>
      <c r="M29" s="333"/>
      <c r="N29" s="333"/>
      <c r="O29" s="332">
        <f t="shared" si="1"/>
        <v>0</v>
      </c>
      <c r="P29" s="332">
        <f t="shared" si="2"/>
        <v>0</v>
      </c>
      <c r="Q29" s="332">
        <f t="shared" si="7"/>
        <v>0</v>
      </c>
      <c r="R29" s="334">
        <f t="shared" si="8"/>
        <v>0</v>
      </c>
      <c r="S29" s="335">
        <v>0</v>
      </c>
      <c r="T29" s="335">
        <v>0</v>
      </c>
      <c r="U29" s="335"/>
      <c r="V29" s="336">
        <f t="shared" si="3"/>
        <v>0</v>
      </c>
      <c r="W29" s="336">
        <f t="shared" si="9"/>
        <v>0</v>
      </c>
      <c r="X29" s="333"/>
      <c r="Y29" s="337">
        <f t="shared" si="10"/>
        <v>0</v>
      </c>
      <c r="Z29" s="338"/>
      <c r="AA29" s="339"/>
      <c r="AB29" s="340"/>
      <c r="AC29" s="339"/>
      <c r="AD29" s="341">
        <f t="shared" si="4"/>
        <v>0</v>
      </c>
    </row>
    <row r="30" spans="1:33" ht="20.149999999999999" customHeight="1" x14ac:dyDescent="0.35">
      <c r="A30" s="327">
        <f t="shared" si="11"/>
        <v>16</v>
      </c>
      <c r="B30" s="328" t="str">
        <f>IF(RESUMEN!B24="","",RESUMEN!B24)</f>
        <v/>
      </c>
      <c r="C30" s="329" t="str">
        <f>IF(RESUMEN!C24="","",RESUMEN!C24)</f>
        <v/>
      </c>
      <c r="D30" s="328" t="str">
        <f>IF(RESUMEN!D24="","",RESUMEN!D24)</f>
        <v/>
      </c>
      <c r="E30" s="330"/>
      <c r="F30" s="331">
        <f t="shared" si="5"/>
        <v>0</v>
      </c>
      <c r="G30" s="330"/>
      <c r="H30" s="330"/>
      <c r="I30" s="332">
        <f>IF(H30=$R$2,'SS-SMI'!$H$22,IF(H30=$S$2,'SS-SMI'!$I$22,IF(H30=$T$2,'SS-SMI'!$J$22,0)))</f>
        <v>0</v>
      </c>
      <c r="J30" s="332">
        <f t="shared" si="6"/>
        <v>0</v>
      </c>
      <c r="K30" s="332">
        <f t="shared" si="0"/>
        <v>0</v>
      </c>
      <c r="L30" s="333"/>
      <c r="M30" s="333"/>
      <c r="N30" s="333"/>
      <c r="O30" s="332">
        <f t="shared" si="1"/>
        <v>0</v>
      </c>
      <c r="P30" s="332">
        <f t="shared" si="2"/>
        <v>0</v>
      </c>
      <c r="Q30" s="332">
        <f t="shared" si="7"/>
        <v>0</v>
      </c>
      <c r="R30" s="334">
        <f t="shared" si="8"/>
        <v>0</v>
      </c>
      <c r="S30" s="335">
        <v>0</v>
      </c>
      <c r="T30" s="335">
        <v>0</v>
      </c>
      <c r="U30" s="335"/>
      <c r="V30" s="336">
        <f t="shared" si="3"/>
        <v>0</v>
      </c>
      <c r="W30" s="336">
        <f t="shared" si="9"/>
        <v>0</v>
      </c>
      <c r="X30" s="333"/>
      <c r="Y30" s="337">
        <f t="shared" si="10"/>
        <v>0</v>
      </c>
      <c r="Z30" s="338"/>
      <c r="AA30" s="339"/>
      <c r="AB30" s="340"/>
      <c r="AC30" s="339"/>
      <c r="AD30" s="341">
        <f t="shared" si="4"/>
        <v>0</v>
      </c>
    </row>
    <row r="31" spans="1:33" ht="20.149999999999999" customHeight="1" x14ac:dyDescent="0.35">
      <c r="A31" s="327">
        <f t="shared" si="11"/>
        <v>17</v>
      </c>
      <c r="B31" s="328" t="str">
        <f>IF(RESUMEN!B25="","",RESUMEN!B25)</f>
        <v/>
      </c>
      <c r="C31" s="329" t="str">
        <f>IF(RESUMEN!C25="","",RESUMEN!C25)</f>
        <v/>
      </c>
      <c r="D31" s="328" t="str">
        <f>IF(RESUMEN!D25="","",RESUMEN!D25)</f>
        <v/>
      </c>
      <c r="E31" s="330"/>
      <c r="F31" s="331">
        <f t="shared" si="5"/>
        <v>0</v>
      </c>
      <c r="G31" s="330"/>
      <c r="H31" s="330"/>
      <c r="I31" s="332">
        <f>IF(H31=$R$2,'SS-SMI'!$H$22,IF(H31=$S$2,'SS-SMI'!$I$22,IF(H31=$T$2,'SS-SMI'!$J$22,0)))</f>
        <v>0</v>
      </c>
      <c r="J31" s="332">
        <f t="shared" si="6"/>
        <v>0</v>
      </c>
      <c r="K31" s="332">
        <f t="shared" si="0"/>
        <v>0</v>
      </c>
      <c r="L31" s="333"/>
      <c r="M31" s="333"/>
      <c r="N31" s="333"/>
      <c r="O31" s="332">
        <f t="shared" si="1"/>
        <v>0</v>
      </c>
      <c r="P31" s="332">
        <f t="shared" si="2"/>
        <v>0</v>
      </c>
      <c r="Q31" s="332">
        <f t="shared" si="7"/>
        <v>0</v>
      </c>
      <c r="R31" s="334">
        <f t="shared" si="8"/>
        <v>0</v>
      </c>
      <c r="S31" s="335">
        <v>0</v>
      </c>
      <c r="T31" s="335">
        <v>0</v>
      </c>
      <c r="U31" s="335"/>
      <c r="V31" s="336">
        <f t="shared" si="3"/>
        <v>0</v>
      </c>
      <c r="W31" s="336">
        <f t="shared" si="9"/>
        <v>0</v>
      </c>
      <c r="X31" s="333"/>
      <c r="Y31" s="337">
        <f t="shared" si="10"/>
        <v>0</v>
      </c>
      <c r="Z31" s="338"/>
      <c r="AA31" s="339"/>
      <c r="AB31" s="340"/>
      <c r="AC31" s="339"/>
      <c r="AD31" s="341">
        <f t="shared" si="4"/>
        <v>0</v>
      </c>
    </row>
    <row r="32" spans="1:33" ht="20.149999999999999" customHeight="1" x14ac:dyDescent="0.35">
      <c r="A32" s="327">
        <f t="shared" si="11"/>
        <v>18</v>
      </c>
      <c r="B32" s="328" t="str">
        <f>IF(RESUMEN!B26="","",RESUMEN!B26)</f>
        <v/>
      </c>
      <c r="C32" s="329" t="str">
        <f>IF(RESUMEN!C26="","",RESUMEN!C26)</f>
        <v/>
      </c>
      <c r="D32" s="328" t="str">
        <f>IF(RESUMEN!D26="","",RESUMEN!D26)</f>
        <v/>
      </c>
      <c r="E32" s="330"/>
      <c r="F32" s="331">
        <f t="shared" si="5"/>
        <v>0</v>
      </c>
      <c r="G32" s="330"/>
      <c r="H32" s="330"/>
      <c r="I32" s="332">
        <f>IF(H32=$R$2,'SS-SMI'!$H$22,IF(H32=$S$2,'SS-SMI'!$I$22,IF(H32=$T$2,'SS-SMI'!$J$22,0)))</f>
        <v>0</v>
      </c>
      <c r="J32" s="332">
        <f t="shared" si="6"/>
        <v>0</v>
      </c>
      <c r="K32" s="332">
        <f t="shared" si="0"/>
        <v>0</v>
      </c>
      <c r="L32" s="333"/>
      <c r="M32" s="333"/>
      <c r="N32" s="333"/>
      <c r="O32" s="332">
        <f t="shared" si="1"/>
        <v>0</v>
      </c>
      <c r="P32" s="332">
        <f t="shared" si="2"/>
        <v>0</v>
      </c>
      <c r="Q32" s="332">
        <f t="shared" si="7"/>
        <v>0</v>
      </c>
      <c r="R32" s="334">
        <f t="shared" si="8"/>
        <v>0</v>
      </c>
      <c r="S32" s="335">
        <v>0</v>
      </c>
      <c r="T32" s="335">
        <v>0</v>
      </c>
      <c r="U32" s="335"/>
      <c r="V32" s="336">
        <f t="shared" si="3"/>
        <v>0</v>
      </c>
      <c r="W32" s="336">
        <f t="shared" si="9"/>
        <v>0</v>
      </c>
      <c r="X32" s="333"/>
      <c r="Y32" s="337">
        <f t="shared" si="10"/>
        <v>0</v>
      </c>
      <c r="Z32" s="338"/>
      <c r="AA32" s="339"/>
      <c r="AB32" s="340"/>
      <c r="AC32" s="339"/>
      <c r="AD32" s="341">
        <f t="shared" si="4"/>
        <v>0</v>
      </c>
    </row>
    <row r="33" spans="1:30" ht="20.149999999999999" customHeight="1" x14ac:dyDescent="0.35">
      <c r="A33" s="327">
        <f t="shared" si="11"/>
        <v>19</v>
      </c>
      <c r="B33" s="328" t="str">
        <f>IF(RESUMEN!B27="","",RESUMEN!B27)</f>
        <v/>
      </c>
      <c r="C33" s="329" t="str">
        <f>IF(RESUMEN!C27="","",RESUMEN!C27)</f>
        <v/>
      </c>
      <c r="D33" s="328" t="str">
        <f>IF(RESUMEN!D27="","",RESUMEN!D27)</f>
        <v/>
      </c>
      <c r="E33" s="330"/>
      <c r="F33" s="331">
        <f t="shared" si="5"/>
        <v>0</v>
      </c>
      <c r="G33" s="330"/>
      <c r="H33" s="330"/>
      <c r="I33" s="332">
        <f>IF(H33=$R$2,'SS-SMI'!$H$22,IF(H33=$S$2,'SS-SMI'!$I$22,IF(H33=$T$2,'SS-SMI'!$J$22,0)))</f>
        <v>0</v>
      </c>
      <c r="J33" s="332">
        <f t="shared" si="6"/>
        <v>0</v>
      </c>
      <c r="K33" s="332">
        <f t="shared" si="0"/>
        <v>0</v>
      </c>
      <c r="L33" s="333"/>
      <c r="M33" s="333"/>
      <c r="N33" s="333"/>
      <c r="O33" s="332">
        <f t="shared" si="1"/>
        <v>0</v>
      </c>
      <c r="P33" s="332">
        <f t="shared" si="2"/>
        <v>0</v>
      </c>
      <c r="Q33" s="332">
        <f t="shared" si="7"/>
        <v>0</v>
      </c>
      <c r="R33" s="334">
        <f t="shared" si="8"/>
        <v>0</v>
      </c>
      <c r="S33" s="335">
        <v>0</v>
      </c>
      <c r="T33" s="335">
        <v>0</v>
      </c>
      <c r="U33" s="335"/>
      <c r="V33" s="336">
        <f t="shared" si="3"/>
        <v>0</v>
      </c>
      <c r="W33" s="336">
        <f t="shared" si="9"/>
        <v>0</v>
      </c>
      <c r="X33" s="333"/>
      <c r="Y33" s="337">
        <f t="shared" si="10"/>
        <v>0</v>
      </c>
      <c r="Z33" s="338"/>
      <c r="AA33" s="339"/>
      <c r="AB33" s="340"/>
      <c r="AC33" s="339"/>
      <c r="AD33" s="341">
        <f t="shared" si="4"/>
        <v>0</v>
      </c>
    </row>
    <row r="34" spans="1:30" ht="20.149999999999999" customHeight="1" x14ac:dyDescent="0.35">
      <c r="A34" s="327">
        <f t="shared" si="11"/>
        <v>20</v>
      </c>
      <c r="B34" s="328" t="str">
        <f>IF(RESUMEN!B28="","",RESUMEN!B28)</f>
        <v/>
      </c>
      <c r="C34" s="329" t="str">
        <f>IF(RESUMEN!C28="","",RESUMEN!C28)</f>
        <v/>
      </c>
      <c r="D34" s="328" t="str">
        <f>IF(RESUMEN!D28="","",RESUMEN!D28)</f>
        <v/>
      </c>
      <c r="E34" s="330"/>
      <c r="F34" s="331">
        <f t="shared" si="5"/>
        <v>0</v>
      </c>
      <c r="G34" s="330"/>
      <c r="H34" s="330"/>
      <c r="I34" s="332">
        <f>IF(H34=$R$2,'SS-SMI'!$H$22,IF(H34=$S$2,'SS-SMI'!$I$22,IF(H34=$T$2,'SS-SMI'!$J$22,0)))</f>
        <v>0</v>
      </c>
      <c r="J34" s="332">
        <f t="shared" si="6"/>
        <v>0</v>
      </c>
      <c r="K34" s="332">
        <f t="shared" si="0"/>
        <v>0</v>
      </c>
      <c r="L34" s="333"/>
      <c r="M34" s="333"/>
      <c r="N34" s="333"/>
      <c r="O34" s="332">
        <f t="shared" si="1"/>
        <v>0</v>
      </c>
      <c r="P34" s="332">
        <f t="shared" si="2"/>
        <v>0</v>
      </c>
      <c r="Q34" s="332">
        <f t="shared" si="7"/>
        <v>0</v>
      </c>
      <c r="R34" s="334">
        <f t="shared" si="8"/>
        <v>0</v>
      </c>
      <c r="S34" s="335">
        <v>0</v>
      </c>
      <c r="T34" s="335">
        <v>0</v>
      </c>
      <c r="U34" s="335"/>
      <c r="V34" s="336">
        <f t="shared" si="3"/>
        <v>0</v>
      </c>
      <c r="W34" s="336">
        <f t="shared" si="9"/>
        <v>0</v>
      </c>
      <c r="X34" s="333"/>
      <c r="Y34" s="337">
        <f t="shared" si="10"/>
        <v>0</v>
      </c>
      <c r="Z34" s="338"/>
      <c r="AA34" s="339"/>
      <c r="AB34" s="340"/>
      <c r="AC34" s="339"/>
      <c r="AD34" s="341">
        <f t="shared" si="4"/>
        <v>0</v>
      </c>
    </row>
    <row r="35" spans="1:30" ht="20.149999999999999" customHeight="1" x14ac:dyDescent="0.35">
      <c r="A35" s="327">
        <f t="shared" si="11"/>
        <v>21</v>
      </c>
      <c r="B35" s="328" t="str">
        <f>IF(RESUMEN!B29="","",RESUMEN!B29)</f>
        <v/>
      </c>
      <c r="C35" s="329" t="str">
        <f>IF(RESUMEN!C29="","",RESUMEN!C29)</f>
        <v/>
      </c>
      <c r="D35" s="328" t="str">
        <f>IF(RESUMEN!D29="","",RESUMEN!D29)</f>
        <v/>
      </c>
      <c r="E35" s="330"/>
      <c r="F35" s="331">
        <f t="shared" si="5"/>
        <v>0</v>
      </c>
      <c r="G35" s="330"/>
      <c r="H35" s="330"/>
      <c r="I35" s="332">
        <f>IF(H35=$R$2,'SS-SMI'!$H$22,IF(H35=$S$2,'SS-SMI'!$I$22,IF(H35=$T$2,'SS-SMI'!$J$22,0)))</f>
        <v>0</v>
      </c>
      <c r="J35" s="332">
        <f t="shared" si="6"/>
        <v>0</v>
      </c>
      <c r="K35" s="332">
        <f t="shared" si="0"/>
        <v>0</v>
      </c>
      <c r="L35" s="333"/>
      <c r="M35" s="333"/>
      <c r="N35" s="333"/>
      <c r="O35" s="332">
        <f t="shared" si="1"/>
        <v>0</v>
      </c>
      <c r="P35" s="332">
        <f t="shared" si="2"/>
        <v>0</v>
      </c>
      <c r="Q35" s="332">
        <f t="shared" si="7"/>
        <v>0</v>
      </c>
      <c r="R35" s="334">
        <f t="shared" si="8"/>
        <v>0</v>
      </c>
      <c r="S35" s="335">
        <v>0</v>
      </c>
      <c r="T35" s="335">
        <v>0</v>
      </c>
      <c r="U35" s="335"/>
      <c r="V35" s="336">
        <f t="shared" si="3"/>
        <v>0</v>
      </c>
      <c r="W35" s="336">
        <f t="shared" si="9"/>
        <v>0</v>
      </c>
      <c r="X35" s="333"/>
      <c r="Y35" s="337">
        <f t="shared" si="10"/>
        <v>0</v>
      </c>
      <c r="Z35" s="338"/>
      <c r="AA35" s="339"/>
      <c r="AB35" s="340"/>
      <c r="AC35" s="339"/>
      <c r="AD35" s="341">
        <f t="shared" si="4"/>
        <v>0</v>
      </c>
    </row>
    <row r="36" spans="1:30" ht="20.149999999999999" customHeight="1" x14ac:dyDescent="0.35">
      <c r="A36" s="327">
        <f t="shared" si="11"/>
        <v>22</v>
      </c>
      <c r="B36" s="328" t="str">
        <f>IF(RESUMEN!B30="","",RESUMEN!B30)</f>
        <v/>
      </c>
      <c r="C36" s="329" t="str">
        <f>IF(RESUMEN!C30="","",RESUMEN!C30)</f>
        <v/>
      </c>
      <c r="D36" s="328" t="str">
        <f>IF(RESUMEN!D30="","",RESUMEN!D30)</f>
        <v/>
      </c>
      <c r="E36" s="330"/>
      <c r="F36" s="331">
        <f t="shared" si="5"/>
        <v>0</v>
      </c>
      <c r="G36" s="330"/>
      <c r="H36" s="330"/>
      <c r="I36" s="332">
        <f>IF(H36=$R$2,'SS-SMI'!$H$22,IF(H36=$S$2,'SS-SMI'!$I$22,IF(H36=$T$2,'SS-SMI'!$J$22,0)))</f>
        <v>0</v>
      </c>
      <c r="J36" s="332">
        <f t="shared" si="6"/>
        <v>0</v>
      </c>
      <c r="K36" s="332">
        <f t="shared" si="0"/>
        <v>0</v>
      </c>
      <c r="L36" s="333"/>
      <c r="M36" s="333"/>
      <c r="N36" s="333"/>
      <c r="O36" s="332">
        <f t="shared" si="1"/>
        <v>0</v>
      </c>
      <c r="P36" s="332">
        <f t="shared" si="2"/>
        <v>0</v>
      </c>
      <c r="Q36" s="332">
        <f t="shared" si="7"/>
        <v>0</v>
      </c>
      <c r="R36" s="334">
        <f t="shared" si="8"/>
        <v>0</v>
      </c>
      <c r="S36" s="335">
        <v>0</v>
      </c>
      <c r="T36" s="335">
        <v>0</v>
      </c>
      <c r="U36" s="335"/>
      <c r="V36" s="336">
        <f t="shared" si="3"/>
        <v>0</v>
      </c>
      <c r="W36" s="336">
        <f t="shared" si="9"/>
        <v>0</v>
      </c>
      <c r="X36" s="333"/>
      <c r="Y36" s="337">
        <f t="shared" si="10"/>
        <v>0</v>
      </c>
      <c r="Z36" s="338"/>
      <c r="AA36" s="339"/>
      <c r="AB36" s="340"/>
      <c r="AC36" s="339"/>
      <c r="AD36" s="341">
        <f t="shared" si="4"/>
        <v>0</v>
      </c>
    </row>
    <row r="37" spans="1:30" ht="20.149999999999999" customHeight="1" x14ac:dyDescent="0.35">
      <c r="A37" s="327">
        <f t="shared" si="11"/>
        <v>23</v>
      </c>
      <c r="B37" s="328" t="str">
        <f>IF(RESUMEN!B31="","",RESUMEN!B31)</f>
        <v/>
      </c>
      <c r="C37" s="329" t="str">
        <f>IF(RESUMEN!C31="","",RESUMEN!C31)</f>
        <v/>
      </c>
      <c r="D37" s="328" t="str">
        <f>IF(RESUMEN!D31="","",RESUMEN!D31)</f>
        <v/>
      </c>
      <c r="E37" s="330"/>
      <c r="F37" s="331">
        <f t="shared" si="5"/>
        <v>0</v>
      </c>
      <c r="G37" s="330"/>
      <c r="H37" s="330"/>
      <c r="I37" s="332">
        <f>IF(H37=$R$2,'SS-SMI'!$H$22,IF(H37=$S$2,'SS-SMI'!$I$22,IF(H37=$T$2,'SS-SMI'!$J$22,0)))</f>
        <v>0</v>
      </c>
      <c r="J37" s="332">
        <f t="shared" si="6"/>
        <v>0</v>
      </c>
      <c r="K37" s="332">
        <f t="shared" si="0"/>
        <v>0</v>
      </c>
      <c r="L37" s="333"/>
      <c r="M37" s="333"/>
      <c r="N37" s="333"/>
      <c r="O37" s="332">
        <f t="shared" si="1"/>
        <v>0</v>
      </c>
      <c r="P37" s="332">
        <f t="shared" si="2"/>
        <v>0</v>
      </c>
      <c r="Q37" s="332">
        <f t="shared" si="7"/>
        <v>0</v>
      </c>
      <c r="R37" s="334">
        <f t="shared" si="8"/>
        <v>0</v>
      </c>
      <c r="S37" s="335">
        <v>0</v>
      </c>
      <c r="T37" s="335">
        <v>0</v>
      </c>
      <c r="U37" s="335"/>
      <c r="V37" s="336">
        <f t="shared" si="3"/>
        <v>0</v>
      </c>
      <c r="W37" s="336">
        <f t="shared" si="9"/>
        <v>0</v>
      </c>
      <c r="X37" s="333"/>
      <c r="Y37" s="337">
        <f t="shared" si="10"/>
        <v>0</v>
      </c>
      <c r="Z37" s="338"/>
      <c r="AA37" s="339"/>
      <c r="AB37" s="340"/>
      <c r="AC37" s="339"/>
      <c r="AD37" s="341">
        <f t="shared" si="4"/>
        <v>0</v>
      </c>
    </row>
    <row r="38" spans="1:30" ht="20.149999999999999" customHeight="1" x14ac:dyDescent="0.35">
      <c r="A38" s="327">
        <f t="shared" si="11"/>
        <v>24</v>
      </c>
      <c r="B38" s="328" t="str">
        <f>IF(RESUMEN!B32="","",RESUMEN!B32)</f>
        <v/>
      </c>
      <c r="C38" s="329" t="str">
        <f>IF(RESUMEN!C32="","",RESUMEN!C32)</f>
        <v/>
      </c>
      <c r="D38" s="328" t="str">
        <f>IF(RESUMEN!D32="","",RESUMEN!D32)</f>
        <v/>
      </c>
      <c r="E38" s="330"/>
      <c r="F38" s="331">
        <f t="shared" si="5"/>
        <v>0</v>
      </c>
      <c r="G38" s="330"/>
      <c r="H38" s="330"/>
      <c r="I38" s="332">
        <f>IF(H38=$R$2,'SS-SMI'!$H$22,IF(H38=$S$2,'SS-SMI'!$I$22,IF(H38=$T$2,'SS-SMI'!$J$22,0)))</f>
        <v>0</v>
      </c>
      <c r="J38" s="332">
        <f t="shared" si="6"/>
        <v>0</v>
      </c>
      <c r="K38" s="332">
        <f t="shared" si="0"/>
        <v>0</v>
      </c>
      <c r="L38" s="333"/>
      <c r="M38" s="333"/>
      <c r="N38" s="333"/>
      <c r="O38" s="332">
        <f t="shared" si="1"/>
        <v>0</v>
      </c>
      <c r="P38" s="332">
        <f t="shared" si="2"/>
        <v>0</v>
      </c>
      <c r="Q38" s="332">
        <f t="shared" si="7"/>
        <v>0</v>
      </c>
      <c r="R38" s="334">
        <f t="shared" si="8"/>
        <v>0</v>
      </c>
      <c r="S38" s="335">
        <v>0</v>
      </c>
      <c r="T38" s="335">
        <v>0</v>
      </c>
      <c r="U38" s="335"/>
      <c r="V38" s="336">
        <f t="shared" si="3"/>
        <v>0</v>
      </c>
      <c r="W38" s="336">
        <f t="shared" si="9"/>
        <v>0</v>
      </c>
      <c r="X38" s="333"/>
      <c r="Y38" s="337">
        <f t="shared" si="10"/>
        <v>0</v>
      </c>
      <c r="Z38" s="338"/>
      <c r="AA38" s="339"/>
      <c r="AB38" s="340"/>
      <c r="AC38" s="339"/>
      <c r="AD38" s="341">
        <f t="shared" si="4"/>
        <v>0</v>
      </c>
    </row>
    <row r="39" spans="1:30" ht="20.149999999999999" customHeight="1" x14ac:dyDescent="0.35">
      <c r="A39" s="327">
        <f t="shared" si="11"/>
        <v>25</v>
      </c>
      <c r="B39" s="328" t="str">
        <f>IF(RESUMEN!B33="","",RESUMEN!B33)</f>
        <v/>
      </c>
      <c r="C39" s="329" t="str">
        <f>IF(RESUMEN!C33="","",RESUMEN!C33)</f>
        <v/>
      </c>
      <c r="D39" s="328" t="str">
        <f>IF(RESUMEN!D33="","",RESUMEN!D33)</f>
        <v/>
      </c>
      <c r="E39" s="330"/>
      <c r="F39" s="331">
        <f t="shared" si="5"/>
        <v>0</v>
      </c>
      <c r="G39" s="330"/>
      <c r="H39" s="330"/>
      <c r="I39" s="332">
        <f>IF(H39=$R$2,'SS-SMI'!$H$22,IF(H39=$S$2,'SS-SMI'!$I$22,IF(H39=$T$2,'SS-SMI'!$J$22,0)))</f>
        <v>0</v>
      </c>
      <c r="J39" s="332">
        <f t="shared" si="6"/>
        <v>0</v>
      </c>
      <c r="K39" s="332">
        <f t="shared" si="0"/>
        <v>0</v>
      </c>
      <c r="L39" s="333"/>
      <c r="M39" s="333"/>
      <c r="N39" s="333"/>
      <c r="O39" s="332">
        <f t="shared" si="1"/>
        <v>0</v>
      </c>
      <c r="P39" s="332">
        <f t="shared" si="2"/>
        <v>0</v>
      </c>
      <c r="Q39" s="332">
        <f t="shared" si="7"/>
        <v>0</v>
      </c>
      <c r="R39" s="334">
        <f t="shared" si="8"/>
        <v>0</v>
      </c>
      <c r="S39" s="335">
        <v>0</v>
      </c>
      <c r="T39" s="335">
        <v>0</v>
      </c>
      <c r="U39" s="335"/>
      <c r="V39" s="336">
        <f t="shared" si="3"/>
        <v>0</v>
      </c>
      <c r="W39" s="336">
        <f t="shared" si="9"/>
        <v>0</v>
      </c>
      <c r="X39" s="333"/>
      <c r="Y39" s="337">
        <f t="shared" si="10"/>
        <v>0</v>
      </c>
      <c r="Z39" s="338"/>
      <c r="AA39" s="339"/>
      <c r="AB39" s="340"/>
      <c r="AC39" s="339"/>
      <c r="AD39" s="341">
        <f t="shared" si="4"/>
        <v>0</v>
      </c>
    </row>
    <row r="40" spans="1:30" ht="20.149999999999999" customHeight="1" x14ac:dyDescent="0.35">
      <c r="A40" s="327">
        <f t="shared" si="11"/>
        <v>26</v>
      </c>
      <c r="B40" s="328" t="str">
        <f>IF(RESUMEN!B34="","",RESUMEN!B34)</f>
        <v/>
      </c>
      <c r="C40" s="329" t="str">
        <f>IF(RESUMEN!C34="","",RESUMEN!C34)</f>
        <v/>
      </c>
      <c r="D40" s="328" t="str">
        <f>IF(RESUMEN!D34="","",RESUMEN!D34)</f>
        <v/>
      </c>
      <c r="E40" s="330"/>
      <c r="F40" s="331">
        <f t="shared" si="5"/>
        <v>0</v>
      </c>
      <c r="G40" s="330"/>
      <c r="H40" s="330"/>
      <c r="I40" s="332">
        <f>IF(H40=$R$2,'SS-SMI'!$H$22,IF(H40=$S$2,'SS-SMI'!$I$22,IF(H40=$T$2,'SS-SMI'!$J$22,0)))</f>
        <v>0</v>
      </c>
      <c r="J40" s="332">
        <f t="shared" si="6"/>
        <v>0</v>
      </c>
      <c r="K40" s="332">
        <f t="shared" si="0"/>
        <v>0</v>
      </c>
      <c r="L40" s="333"/>
      <c r="M40" s="333"/>
      <c r="N40" s="333"/>
      <c r="O40" s="332">
        <f t="shared" si="1"/>
        <v>0</v>
      </c>
      <c r="P40" s="332">
        <f t="shared" si="2"/>
        <v>0</v>
      </c>
      <c r="Q40" s="332">
        <f t="shared" si="7"/>
        <v>0</v>
      </c>
      <c r="R40" s="334">
        <f t="shared" si="8"/>
        <v>0</v>
      </c>
      <c r="S40" s="335">
        <v>0</v>
      </c>
      <c r="T40" s="335">
        <v>0</v>
      </c>
      <c r="U40" s="335"/>
      <c r="V40" s="336">
        <f t="shared" si="3"/>
        <v>0</v>
      </c>
      <c r="W40" s="336">
        <f t="shared" si="9"/>
        <v>0</v>
      </c>
      <c r="X40" s="333"/>
      <c r="Y40" s="337">
        <f t="shared" si="10"/>
        <v>0</v>
      </c>
      <c r="Z40" s="338"/>
      <c r="AA40" s="339"/>
      <c r="AB40" s="340"/>
      <c r="AC40" s="339"/>
      <c r="AD40" s="341">
        <f t="shared" si="4"/>
        <v>0</v>
      </c>
    </row>
    <row r="41" spans="1:30" ht="20.149999999999999" customHeight="1" x14ac:dyDescent="0.35">
      <c r="A41" s="327">
        <f t="shared" si="11"/>
        <v>27</v>
      </c>
      <c r="B41" s="328" t="str">
        <f>IF(RESUMEN!B35="","",RESUMEN!B35)</f>
        <v/>
      </c>
      <c r="C41" s="329" t="str">
        <f>IF(RESUMEN!C35="","",RESUMEN!C35)</f>
        <v/>
      </c>
      <c r="D41" s="328" t="str">
        <f>IF(RESUMEN!D35="","",RESUMEN!D35)</f>
        <v/>
      </c>
      <c r="E41" s="330"/>
      <c r="F41" s="331">
        <f t="shared" si="5"/>
        <v>0</v>
      </c>
      <c r="G41" s="330"/>
      <c r="H41" s="330"/>
      <c r="I41" s="332">
        <f>IF(H41=$R$2,'SS-SMI'!$H$22,IF(H41=$S$2,'SS-SMI'!$I$22,IF(H41=$T$2,'SS-SMI'!$J$22,0)))</f>
        <v>0</v>
      </c>
      <c r="J41" s="332">
        <f t="shared" si="6"/>
        <v>0</v>
      </c>
      <c r="K41" s="332">
        <f t="shared" si="0"/>
        <v>0</v>
      </c>
      <c r="L41" s="333"/>
      <c r="M41" s="333"/>
      <c r="N41" s="333"/>
      <c r="O41" s="332">
        <f t="shared" si="1"/>
        <v>0</v>
      </c>
      <c r="P41" s="332">
        <f t="shared" si="2"/>
        <v>0</v>
      </c>
      <c r="Q41" s="332">
        <f t="shared" si="7"/>
        <v>0</v>
      </c>
      <c r="R41" s="334">
        <f t="shared" si="8"/>
        <v>0</v>
      </c>
      <c r="S41" s="335">
        <v>0</v>
      </c>
      <c r="T41" s="335">
        <v>0</v>
      </c>
      <c r="U41" s="335"/>
      <c r="V41" s="336">
        <f t="shared" si="3"/>
        <v>0</v>
      </c>
      <c r="W41" s="336">
        <f t="shared" si="9"/>
        <v>0</v>
      </c>
      <c r="X41" s="333"/>
      <c r="Y41" s="337">
        <f t="shared" si="10"/>
        <v>0</v>
      </c>
      <c r="Z41" s="338"/>
      <c r="AA41" s="339"/>
      <c r="AB41" s="340"/>
      <c r="AC41" s="339"/>
      <c r="AD41" s="341">
        <f t="shared" si="4"/>
        <v>0</v>
      </c>
    </row>
    <row r="42" spans="1:30" ht="20.149999999999999" customHeight="1" x14ac:dyDescent="0.35">
      <c r="A42" s="327">
        <f t="shared" si="11"/>
        <v>28</v>
      </c>
      <c r="B42" s="328" t="str">
        <f>IF(RESUMEN!B36="","",RESUMEN!B36)</f>
        <v/>
      </c>
      <c r="C42" s="329" t="str">
        <f>IF(RESUMEN!C36="","",RESUMEN!C36)</f>
        <v/>
      </c>
      <c r="D42" s="328" t="str">
        <f>IF(RESUMEN!D36="","",RESUMEN!D36)</f>
        <v/>
      </c>
      <c r="E42" s="330"/>
      <c r="F42" s="331">
        <f t="shared" si="5"/>
        <v>0</v>
      </c>
      <c r="G42" s="330"/>
      <c r="H42" s="330"/>
      <c r="I42" s="332">
        <f>IF(H42=$R$2,'SS-SMI'!$H$22,IF(H42=$S$2,'SS-SMI'!$I$22,IF(H42=$T$2,'SS-SMI'!$J$22,0)))</f>
        <v>0</v>
      </c>
      <c r="J42" s="332">
        <f t="shared" si="6"/>
        <v>0</v>
      </c>
      <c r="K42" s="332">
        <f t="shared" si="0"/>
        <v>0</v>
      </c>
      <c r="L42" s="333"/>
      <c r="M42" s="333"/>
      <c r="N42" s="333"/>
      <c r="O42" s="332">
        <f t="shared" si="1"/>
        <v>0</v>
      </c>
      <c r="P42" s="332">
        <f t="shared" si="2"/>
        <v>0</v>
      </c>
      <c r="Q42" s="332">
        <f t="shared" si="7"/>
        <v>0</v>
      </c>
      <c r="R42" s="334">
        <f t="shared" si="8"/>
        <v>0</v>
      </c>
      <c r="S42" s="335">
        <v>0</v>
      </c>
      <c r="T42" s="335">
        <v>0</v>
      </c>
      <c r="U42" s="335"/>
      <c r="V42" s="336">
        <f t="shared" si="3"/>
        <v>0</v>
      </c>
      <c r="W42" s="336">
        <f t="shared" si="9"/>
        <v>0</v>
      </c>
      <c r="X42" s="333"/>
      <c r="Y42" s="337">
        <f t="shared" si="10"/>
        <v>0</v>
      </c>
      <c r="Z42" s="338"/>
      <c r="AA42" s="339"/>
      <c r="AB42" s="340"/>
      <c r="AC42" s="339"/>
      <c r="AD42" s="341">
        <f t="shared" si="4"/>
        <v>0</v>
      </c>
    </row>
    <row r="43" spans="1:30" ht="20.149999999999999" customHeight="1" x14ac:dyDescent="0.35">
      <c r="A43" s="327">
        <f t="shared" si="11"/>
        <v>29</v>
      </c>
      <c r="B43" s="328" t="str">
        <f>IF(RESUMEN!B37="","",RESUMEN!B37)</f>
        <v/>
      </c>
      <c r="C43" s="329" t="str">
        <f>IF(RESUMEN!C37="","",RESUMEN!C37)</f>
        <v/>
      </c>
      <c r="D43" s="328" t="str">
        <f>IF(RESUMEN!D37="","",RESUMEN!D37)</f>
        <v/>
      </c>
      <c r="E43" s="330"/>
      <c r="F43" s="331">
        <f t="shared" si="5"/>
        <v>0</v>
      </c>
      <c r="G43" s="330"/>
      <c r="H43" s="330"/>
      <c r="I43" s="332">
        <f>IF(H43=$R$2,'SS-SMI'!$H$22,IF(H43=$S$2,'SS-SMI'!$I$22,IF(H43=$T$2,'SS-SMI'!$J$22,0)))</f>
        <v>0</v>
      </c>
      <c r="J43" s="332">
        <f t="shared" si="6"/>
        <v>0</v>
      </c>
      <c r="K43" s="332">
        <f t="shared" si="0"/>
        <v>0</v>
      </c>
      <c r="L43" s="333"/>
      <c r="M43" s="333"/>
      <c r="N43" s="333"/>
      <c r="O43" s="332">
        <f t="shared" si="1"/>
        <v>0</v>
      </c>
      <c r="P43" s="332">
        <f t="shared" si="2"/>
        <v>0</v>
      </c>
      <c r="Q43" s="332">
        <f t="shared" si="7"/>
        <v>0</v>
      </c>
      <c r="R43" s="334">
        <f t="shared" si="8"/>
        <v>0</v>
      </c>
      <c r="S43" s="335">
        <v>0</v>
      </c>
      <c r="T43" s="335">
        <v>0</v>
      </c>
      <c r="U43" s="335"/>
      <c r="V43" s="336">
        <f t="shared" si="3"/>
        <v>0</v>
      </c>
      <c r="W43" s="336">
        <f t="shared" si="9"/>
        <v>0</v>
      </c>
      <c r="X43" s="333"/>
      <c r="Y43" s="337">
        <f t="shared" si="10"/>
        <v>0</v>
      </c>
      <c r="Z43" s="338"/>
      <c r="AA43" s="339"/>
      <c r="AB43" s="340"/>
      <c r="AC43" s="339"/>
      <c r="AD43" s="341">
        <f t="shared" si="4"/>
        <v>0</v>
      </c>
    </row>
    <row r="44" spans="1:30" ht="20.149999999999999" customHeight="1" x14ac:dyDescent="0.35">
      <c r="A44" s="327">
        <f t="shared" si="11"/>
        <v>30</v>
      </c>
      <c r="B44" s="328" t="str">
        <f>IF(RESUMEN!B38="","",RESUMEN!B38)</f>
        <v/>
      </c>
      <c r="C44" s="329" t="str">
        <f>IF(RESUMEN!C38="","",RESUMEN!C38)</f>
        <v/>
      </c>
      <c r="D44" s="328" t="str">
        <f>IF(RESUMEN!D38="","",RESUMEN!D38)</f>
        <v/>
      </c>
      <c r="E44" s="330"/>
      <c r="F44" s="331">
        <f t="shared" si="5"/>
        <v>0</v>
      </c>
      <c r="G44" s="330"/>
      <c r="H44" s="330"/>
      <c r="I44" s="332">
        <f>IF(H44=$R$2,'SS-SMI'!$H$22,IF(H44=$S$2,'SS-SMI'!$I$22,IF(H44=$T$2,'SS-SMI'!$J$22,0)))</f>
        <v>0</v>
      </c>
      <c r="J44" s="332">
        <f t="shared" si="6"/>
        <v>0</v>
      </c>
      <c r="K44" s="332">
        <f t="shared" si="0"/>
        <v>0</v>
      </c>
      <c r="L44" s="333"/>
      <c r="M44" s="333"/>
      <c r="N44" s="333"/>
      <c r="O44" s="332">
        <f t="shared" si="1"/>
        <v>0</v>
      </c>
      <c r="P44" s="332">
        <f t="shared" si="2"/>
        <v>0</v>
      </c>
      <c r="Q44" s="332">
        <f t="shared" si="7"/>
        <v>0</v>
      </c>
      <c r="R44" s="334">
        <f t="shared" si="8"/>
        <v>0</v>
      </c>
      <c r="S44" s="335">
        <v>0</v>
      </c>
      <c r="T44" s="335">
        <v>0</v>
      </c>
      <c r="U44" s="335"/>
      <c r="V44" s="336">
        <f t="shared" si="3"/>
        <v>0</v>
      </c>
      <c r="W44" s="336">
        <f t="shared" si="9"/>
        <v>0</v>
      </c>
      <c r="X44" s="333"/>
      <c r="Y44" s="337">
        <f t="shared" si="10"/>
        <v>0</v>
      </c>
      <c r="Z44" s="338"/>
      <c r="AA44" s="339"/>
      <c r="AB44" s="340"/>
      <c r="AC44" s="339"/>
      <c r="AD44" s="341">
        <f t="shared" si="4"/>
        <v>0</v>
      </c>
    </row>
    <row r="45" spans="1:30" ht="20.149999999999999" customHeight="1" x14ac:dyDescent="0.35">
      <c r="A45" s="327">
        <f t="shared" si="11"/>
        <v>31</v>
      </c>
      <c r="B45" s="328" t="str">
        <f>IF(RESUMEN!B39="","",RESUMEN!B39)</f>
        <v/>
      </c>
      <c r="C45" s="329" t="str">
        <f>IF(RESUMEN!C39="","",RESUMEN!C39)</f>
        <v/>
      </c>
      <c r="D45" s="328" t="str">
        <f>IF(RESUMEN!D39="","",RESUMEN!D39)</f>
        <v/>
      </c>
      <c r="E45" s="330"/>
      <c r="F45" s="331">
        <f t="shared" si="5"/>
        <v>0</v>
      </c>
      <c r="G45" s="330"/>
      <c r="H45" s="330"/>
      <c r="I45" s="332">
        <f>IF(H45=$R$2,'SS-SMI'!$H$22,IF(H45=$S$2,'SS-SMI'!$I$22,IF(H45=$T$2,'SS-SMI'!$J$22,0)))</f>
        <v>0</v>
      </c>
      <c r="J45" s="332">
        <f t="shared" si="6"/>
        <v>0</v>
      </c>
      <c r="K45" s="332">
        <f t="shared" si="0"/>
        <v>0</v>
      </c>
      <c r="L45" s="333"/>
      <c r="M45" s="333"/>
      <c r="N45" s="333"/>
      <c r="O45" s="332">
        <f t="shared" si="1"/>
        <v>0</v>
      </c>
      <c r="P45" s="332">
        <f t="shared" si="2"/>
        <v>0</v>
      </c>
      <c r="Q45" s="332">
        <f t="shared" si="7"/>
        <v>0</v>
      </c>
      <c r="R45" s="334">
        <f t="shared" si="8"/>
        <v>0</v>
      </c>
      <c r="S45" s="335">
        <v>0</v>
      </c>
      <c r="T45" s="335">
        <v>0</v>
      </c>
      <c r="U45" s="335"/>
      <c r="V45" s="336">
        <f t="shared" si="3"/>
        <v>0</v>
      </c>
      <c r="W45" s="336">
        <f t="shared" si="9"/>
        <v>0</v>
      </c>
      <c r="X45" s="333"/>
      <c r="Y45" s="337">
        <f t="shared" si="10"/>
        <v>0</v>
      </c>
      <c r="Z45" s="338"/>
      <c r="AA45" s="339"/>
      <c r="AB45" s="340"/>
      <c r="AC45" s="339"/>
      <c r="AD45" s="341">
        <f t="shared" si="4"/>
        <v>0</v>
      </c>
    </row>
    <row r="46" spans="1:30" ht="20.149999999999999" customHeight="1" x14ac:dyDescent="0.35">
      <c r="A46" s="327">
        <f t="shared" si="11"/>
        <v>32</v>
      </c>
      <c r="B46" s="328" t="str">
        <f>IF(RESUMEN!B40="","",RESUMEN!B40)</f>
        <v/>
      </c>
      <c r="C46" s="329" t="str">
        <f>IF(RESUMEN!C40="","",RESUMEN!C40)</f>
        <v/>
      </c>
      <c r="D46" s="328" t="str">
        <f>IF(RESUMEN!D40="","",RESUMEN!D40)</f>
        <v/>
      </c>
      <c r="E46" s="330"/>
      <c r="F46" s="331">
        <f t="shared" si="5"/>
        <v>0</v>
      </c>
      <c r="G46" s="330"/>
      <c r="H46" s="330"/>
      <c r="I46" s="332">
        <f>IF(H46=$R$2,'SS-SMI'!$H$22,IF(H46=$S$2,'SS-SMI'!$I$22,IF(H46=$T$2,'SS-SMI'!$J$22,0)))</f>
        <v>0</v>
      </c>
      <c r="J46" s="332">
        <f t="shared" si="6"/>
        <v>0</v>
      </c>
      <c r="K46" s="332">
        <f t="shared" si="0"/>
        <v>0</v>
      </c>
      <c r="L46" s="333"/>
      <c r="M46" s="333"/>
      <c r="N46" s="333"/>
      <c r="O46" s="332">
        <f t="shared" si="1"/>
        <v>0</v>
      </c>
      <c r="P46" s="332">
        <f t="shared" si="2"/>
        <v>0</v>
      </c>
      <c r="Q46" s="332">
        <f t="shared" si="7"/>
        <v>0</v>
      </c>
      <c r="R46" s="334">
        <f t="shared" si="8"/>
        <v>0</v>
      </c>
      <c r="S46" s="335">
        <v>0</v>
      </c>
      <c r="T46" s="335">
        <v>0</v>
      </c>
      <c r="U46" s="335"/>
      <c r="V46" s="336">
        <f t="shared" si="3"/>
        <v>0</v>
      </c>
      <c r="W46" s="336">
        <f t="shared" si="9"/>
        <v>0</v>
      </c>
      <c r="X46" s="333"/>
      <c r="Y46" s="337">
        <f t="shared" si="10"/>
        <v>0</v>
      </c>
      <c r="Z46" s="338"/>
      <c r="AA46" s="339"/>
      <c r="AB46" s="340"/>
      <c r="AC46" s="339"/>
      <c r="AD46" s="341">
        <f t="shared" si="4"/>
        <v>0</v>
      </c>
    </row>
    <row r="47" spans="1:30" ht="20.149999999999999" customHeight="1" x14ac:dyDescent="0.35">
      <c r="A47" s="327">
        <f t="shared" si="11"/>
        <v>33</v>
      </c>
      <c r="B47" s="328" t="str">
        <f>IF(RESUMEN!B41="","",RESUMEN!B41)</f>
        <v/>
      </c>
      <c r="C47" s="329" t="str">
        <f>IF(RESUMEN!C41="","",RESUMEN!C41)</f>
        <v/>
      </c>
      <c r="D47" s="328" t="str">
        <f>IF(RESUMEN!D41="","",RESUMEN!D41)</f>
        <v/>
      </c>
      <c r="E47" s="330"/>
      <c r="F47" s="331">
        <f t="shared" si="5"/>
        <v>0</v>
      </c>
      <c r="G47" s="330"/>
      <c r="H47" s="330"/>
      <c r="I47" s="332">
        <f>IF(H47=$R$2,'SS-SMI'!$H$22,IF(H47=$S$2,'SS-SMI'!$I$22,IF(H47=$T$2,'SS-SMI'!$J$22,0)))</f>
        <v>0</v>
      </c>
      <c r="J47" s="332">
        <f t="shared" si="6"/>
        <v>0</v>
      </c>
      <c r="K47" s="332">
        <f t="shared" si="0"/>
        <v>0</v>
      </c>
      <c r="L47" s="333"/>
      <c r="M47" s="333"/>
      <c r="N47" s="333"/>
      <c r="O47" s="332">
        <f t="shared" ref="O47:O83" si="12">SUM(L47)</f>
        <v>0</v>
      </c>
      <c r="P47" s="332">
        <f t="shared" ref="P47:P83" si="13">SUM(O47-N47)</f>
        <v>0</v>
      </c>
      <c r="Q47" s="332">
        <f t="shared" si="7"/>
        <v>0</v>
      </c>
      <c r="R47" s="334">
        <f t="shared" si="8"/>
        <v>0</v>
      </c>
      <c r="S47" s="335">
        <v>0</v>
      </c>
      <c r="T47" s="335">
        <v>0</v>
      </c>
      <c r="U47" s="335"/>
      <c r="V47" s="336">
        <f t="shared" si="3"/>
        <v>0</v>
      </c>
      <c r="W47" s="336">
        <f t="shared" si="9"/>
        <v>0</v>
      </c>
      <c r="X47" s="333"/>
      <c r="Y47" s="337">
        <f t="shared" si="10"/>
        <v>0</v>
      </c>
      <c r="Z47" s="338"/>
      <c r="AA47" s="339"/>
      <c r="AB47" s="340"/>
      <c r="AC47" s="339"/>
      <c r="AD47" s="341">
        <f t="shared" ref="AD47:AD83" si="14">IF((Y47&gt;V47),0,(V47-Y47))</f>
        <v>0</v>
      </c>
    </row>
    <row r="48" spans="1:30" ht="20.149999999999999" customHeight="1" x14ac:dyDescent="0.35">
      <c r="A48" s="327">
        <f t="shared" si="11"/>
        <v>34</v>
      </c>
      <c r="B48" s="328" t="str">
        <f>IF(RESUMEN!B42="","",RESUMEN!B42)</f>
        <v/>
      </c>
      <c r="C48" s="329" t="str">
        <f>IF(RESUMEN!C42="","",RESUMEN!C42)</f>
        <v/>
      </c>
      <c r="D48" s="328" t="str">
        <f>IF(RESUMEN!D42="","",RESUMEN!D42)</f>
        <v/>
      </c>
      <c r="E48" s="330"/>
      <c r="F48" s="331">
        <f t="shared" si="5"/>
        <v>0</v>
      </c>
      <c r="G48" s="330"/>
      <c r="H48" s="330"/>
      <c r="I48" s="332">
        <f>IF(H48=$R$2,'SS-SMI'!$H$22,IF(H48=$S$2,'SS-SMI'!$I$22,IF(H48=$T$2,'SS-SMI'!$J$22,0)))</f>
        <v>0</v>
      </c>
      <c r="J48" s="332">
        <f t="shared" si="6"/>
        <v>0</v>
      </c>
      <c r="K48" s="332">
        <f t="shared" si="0"/>
        <v>0</v>
      </c>
      <c r="L48" s="333"/>
      <c r="M48" s="333"/>
      <c r="N48" s="333"/>
      <c r="O48" s="332">
        <f t="shared" si="12"/>
        <v>0</v>
      </c>
      <c r="P48" s="332">
        <f t="shared" si="13"/>
        <v>0</v>
      </c>
      <c r="Q48" s="332">
        <f t="shared" si="7"/>
        <v>0</v>
      </c>
      <c r="R48" s="334">
        <f t="shared" si="8"/>
        <v>0</v>
      </c>
      <c r="S48" s="335">
        <v>0</v>
      </c>
      <c r="T48" s="335">
        <v>0</v>
      </c>
      <c r="U48" s="335"/>
      <c r="V48" s="336">
        <f t="shared" si="3"/>
        <v>0</v>
      </c>
      <c r="W48" s="336">
        <f t="shared" si="9"/>
        <v>0</v>
      </c>
      <c r="X48" s="333"/>
      <c r="Y48" s="337">
        <f t="shared" si="10"/>
        <v>0</v>
      </c>
      <c r="Z48" s="338"/>
      <c r="AA48" s="339"/>
      <c r="AB48" s="340"/>
      <c r="AC48" s="339"/>
      <c r="AD48" s="341">
        <f t="shared" si="14"/>
        <v>0</v>
      </c>
    </row>
    <row r="49" spans="1:30" ht="20.149999999999999" customHeight="1" x14ac:dyDescent="0.35">
      <c r="A49" s="327">
        <f t="shared" si="11"/>
        <v>35</v>
      </c>
      <c r="B49" s="328" t="str">
        <f>IF(RESUMEN!B43="","",RESUMEN!B43)</f>
        <v/>
      </c>
      <c r="C49" s="329" t="str">
        <f>IF(RESUMEN!C43="","",RESUMEN!C43)</f>
        <v/>
      </c>
      <c r="D49" s="328" t="str">
        <f>IF(RESUMEN!D43="","",RESUMEN!D43)</f>
        <v/>
      </c>
      <c r="E49" s="330"/>
      <c r="F49" s="331">
        <f t="shared" si="5"/>
        <v>0</v>
      </c>
      <c r="G49" s="330"/>
      <c r="H49" s="330"/>
      <c r="I49" s="332">
        <f>IF(H49=$R$2,'SS-SMI'!$H$22,IF(H49=$S$2,'SS-SMI'!$I$22,IF(H49=$T$2,'SS-SMI'!$J$22,0)))</f>
        <v>0</v>
      </c>
      <c r="J49" s="332">
        <f t="shared" si="6"/>
        <v>0</v>
      </c>
      <c r="K49" s="332">
        <f t="shared" si="0"/>
        <v>0</v>
      </c>
      <c r="L49" s="333"/>
      <c r="M49" s="333"/>
      <c r="N49" s="333"/>
      <c r="O49" s="332">
        <f t="shared" si="12"/>
        <v>0</v>
      </c>
      <c r="P49" s="332">
        <f t="shared" si="13"/>
        <v>0</v>
      </c>
      <c r="Q49" s="332">
        <f t="shared" si="7"/>
        <v>0</v>
      </c>
      <c r="R49" s="334">
        <f t="shared" si="8"/>
        <v>0</v>
      </c>
      <c r="S49" s="335">
        <v>0</v>
      </c>
      <c r="T49" s="335">
        <v>0</v>
      </c>
      <c r="U49" s="335"/>
      <c r="V49" s="336">
        <f t="shared" si="3"/>
        <v>0</v>
      </c>
      <c r="W49" s="336">
        <f t="shared" si="9"/>
        <v>0</v>
      </c>
      <c r="X49" s="333"/>
      <c r="Y49" s="337">
        <f t="shared" si="10"/>
        <v>0</v>
      </c>
      <c r="Z49" s="338"/>
      <c r="AA49" s="339"/>
      <c r="AB49" s="340"/>
      <c r="AC49" s="339"/>
      <c r="AD49" s="341">
        <f t="shared" si="14"/>
        <v>0</v>
      </c>
    </row>
    <row r="50" spans="1:30" ht="20.149999999999999" customHeight="1" x14ac:dyDescent="0.35">
      <c r="A50" s="327">
        <f t="shared" si="11"/>
        <v>36</v>
      </c>
      <c r="B50" s="328" t="str">
        <f>IF(RESUMEN!B44="","",RESUMEN!B44)</f>
        <v/>
      </c>
      <c r="C50" s="329" t="str">
        <f>IF(RESUMEN!C44="","",RESUMEN!C44)</f>
        <v/>
      </c>
      <c r="D50" s="328" t="str">
        <f>IF(RESUMEN!D44="","",RESUMEN!D44)</f>
        <v/>
      </c>
      <c r="E50" s="330"/>
      <c r="F50" s="331">
        <f t="shared" si="5"/>
        <v>0</v>
      </c>
      <c r="G50" s="330"/>
      <c r="H50" s="330"/>
      <c r="I50" s="332">
        <f>IF(H50=$R$2,'SS-SMI'!$H$22,IF(H50=$S$2,'SS-SMI'!$I$22,IF(H50=$T$2,'SS-SMI'!$J$22,0)))</f>
        <v>0</v>
      </c>
      <c r="J50" s="332">
        <f t="shared" si="6"/>
        <v>0</v>
      </c>
      <c r="K50" s="332">
        <f t="shared" si="0"/>
        <v>0</v>
      </c>
      <c r="L50" s="333"/>
      <c r="M50" s="333"/>
      <c r="N50" s="333"/>
      <c r="O50" s="332">
        <f t="shared" si="12"/>
        <v>0</v>
      </c>
      <c r="P50" s="332">
        <f t="shared" si="13"/>
        <v>0</v>
      </c>
      <c r="Q50" s="332">
        <f t="shared" si="7"/>
        <v>0</v>
      </c>
      <c r="R50" s="334">
        <f t="shared" si="8"/>
        <v>0</v>
      </c>
      <c r="S50" s="335">
        <v>0</v>
      </c>
      <c r="T50" s="335">
        <v>0</v>
      </c>
      <c r="U50" s="335"/>
      <c r="V50" s="336">
        <f t="shared" si="3"/>
        <v>0</v>
      </c>
      <c r="W50" s="336">
        <f t="shared" si="9"/>
        <v>0</v>
      </c>
      <c r="X50" s="333"/>
      <c r="Y50" s="337">
        <f t="shared" si="10"/>
        <v>0</v>
      </c>
      <c r="Z50" s="338"/>
      <c r="AA50" s="339"/>
      <c r="AB50" s="340"/>
      <c r="AC50" s="339"/>
      <c r="AD50" s="341">
        <f t="shared" si="14"/>
        <v>0</v>
      </c>
    </row>
    <row r="51" spans="1:30" ht="20.149999999999999" customHeight="1" x14ac:dyDescent="0.35">
      <c r="A51" s="327">
        <f t="shared" si="11"/>
        <v>37</v>
      </c>
      <c r="B51" s="328" t="str">
        <f>IF(RESUMEN!B45="","",RESUMEN!B45)</f>
        <v/>
      </c>
      <c r="C51" s="329" t="str">
        <f>IF(RESUMEN!C45="","",RESUMEN!C45)</f>
        <v/>
      </c>
      <c r="D51" s="328" t="str">
        <f>IF(RESUMEN!D45="","",RESUMEN!D45)</f>
        <v/>
      </c>
      <c r="E51" s="330"/>
      <c r="F51" s="331">
        <f t="shared" si="5"/>
        <v>0</v>
      </c>
      <c r="G51" s="330"/>
      <c r="H51" s="330"/>
      <c r="I51" s="332">
        <f>IF(H51=$R$2,'SS-SMI'!$H$22,IF(H51=$S$2,'SS-SMI'!$I$22,IF(H51=$T$2,'SS-SMI'!$J$22,0)))</f>
        <v>0</v>
      </c>
      <c r="J51" s="332">
        <f t="shared" si="6"/>
        <v>0</v>
      </c>
      <c r="K51" s="332">
        <f t="shared" si="0"/>
        <v>0</v>
      </c>
      <c r="L51" s="333"/>
      <c r="M51" s="333"/>
      <c r="N51" s="333"/>
      <c r="O51" s="332">
        <f t="shared" si="12"/>
        <v>0</v>
      </c>
      <c r="P51" s="332">
        <f t="shared" si="13"/>
        <v>0</v>
      </c>
      <c r="Q51" s="332">
        <f t="shared" si="7"/>
        <v>0</v>
      </c>
      <c r="R51" s="334">
        <f t="shared" si="8"/>
        <v>0</v>
      </c>
      <c r="S51" s="335">
        <v>0</v>
      </c>
      <c r="T51" s="335">
        <v>0</v>
      </c>
      <c r="U51" s="335"/>
      <c r="V51" s="336">
        <f t="shared" si="3"/>
        <v>0</v>
      </c>
      <c r="W51" s="336">
        <f t="shared" si="9"/>
        <v>0</v>
      </c>
      <c r="X51" s="333"/>
      <c r="Y51" s="337">
        <f t="shared" si="10"/>
        <v>0</v>
      </c>
      <c r="Z51" s="338"/>
      <c r="AA51" s="339"/>
      <c r="AB51" s="340"/>
      <c r="AC51" s="339"/>
      <c r="AD51" s="341">
        <f t="shared" si="14"/>
        <v>0</v>
      </c>
    </row>
    <row r="52" spans="1:30" ht="20.149999999999999" customHeight="1" x14ac:dyDescent="0.35">
      <c r="A52" s="327">
        <f t="shared" si="11"/>
        <v>38</v>
      </c>
      <c r="B52" s="328" t="str">
        <f>IF(RESUMEN!B46="","",RESUMEN!B46)</f>
        <v/>
      </c>
      <c r="C52" s="329" t="str">
        <f>IF(RESUMEN!C46="","",RESUMEN!C46)</f>
        <v/>
      </c>
      <c r="D52" s="328" t="str">
        <f>IF(RESUMEN!D46="","",RESUMEN!D46)</f>
        <v/>
      </c>
      <c r="E52" s="330"/>
      <c r="F52" s="331">
        <f t="shared" si="5"/>
        <v>0</v>
      </c>
      <c r="G52" s="330"/>
      <c r="H52" s="330"/>
      <c r="I52" s="332">
        <f>IF(H52=$R$2,'SS-SMI'!$H$22,IF(H52=$S$2,'SS-SMI'!$I$22,IF(H52=$T$2,'SS-SMI'!$J$22,0)))</f>
        <v>0</v>
      </c>
      <c r="J52" s="332">
        <f t="shared" si="6"/>
        <v>0</v>
      </c>
      <c r="K52" s="332">
        <f t="shared" si="0"/>
        <v>0</v>
      </c>
      <c r="L52" s="333"/>
      <c r="M52" s="333"/>
      <c r="N52" s="333"/>
      <c r="O52" s="332">
        <f t="shared" si="12"/>
        <v>0</v>
      </c>
      <c r="P52" s="332">
        <f t="shared" si="13"/>
        <v>0</v>
      </c>
      <c r="Q52" s="332">
        <f t="shared" si="7"/>
        <v>0</v>
      </c>
      <c r="R52" s="334">
        <f t="shared" si="8"/>
        <v>0</v>
      </c>
      <c r="S52" s="335">
        <v>0</v>
      </c>
      <c r="T52" s="335">
        <v>0</v>
      </c>
      <c r="U52" s="335"/>
      <c r="V52" s="336">
        <f t="shared" si="3"/>
        <v>0</v>
      </c>
      <c r="W52" s="336">
        <f t="shared" si="9"/>
        <v>0</v>
      </c>
      <c r="X52" s="333"/>
      <c r="Y52" s="337">
        <f t="shared" si="10"/>
        <v>0</v>
      </c>
      <c r="Z52" s="338"/>
      <c r="AA52" s="339"/>
      <c r="AB52" s="340"/>
      <c r="AC52" s="339"/>
      <c r="AD52" s="341">
        <f t="shared" si="14"/>
        <v>0</v>
      </c>
    </row>
    <row r="53" spans="1:30" ht="20.149999999999999" customHeight="1" x14ac:dyDescent="0.35">
      <c r="A53" s="327">
        <f t="shared" si="11"/>
        <v>39</v>
      </c>
      <c r="B53" s="328" t="str">
        <f>IF(RESUMEN!B47="","",RESUMEN!B47)</f>
        <v/>
      </c>
      <c r="C53" s="329" t="str">
        <f>IF(RESUMEN!C47="","",RESUMEN!C47)</f>
        <v/>
      </c>
      <c r="D53" s="328" t="str">
        <f>IF(RESUMEN!D47="","",RESUMEN!D47)</f>
        <v/>
      </c>
      <c r="E53" s="330"/>
      <c r="F53" s="331">
        <f t="shared" si="5"/>
        <v>0</v>
      </c>
      <c r="G53" s="330"/>
      <c r="H53" s="330"/>
      <c r="I53" s="332">
        <f>IF(H53=$R$2,'SS-SMI'!$H$22,IF(H53=$S$2,'SS-SMI'!$I$22,IF(H53=$T$2,'SS-SMI'!$J$22,0)))</f>
        <v>0</v>
      </c>
      <c r="J53" s="332">
        <f t="shared" si="6"/>
        <v>0</v>
      </c>
      <c r="K53" s="332">
        <f t="shared" si="0"/>
        <v>0</v>
      </c>
      <c r="L53" s="333"/>
      <c r="M53" s="333"/>
      <c r="N53" s="333"/>
      <c r="O53" s="332">
        <f t="shared" si="12"/>
        <v>0</v>
      </c>
      <c r="P53" s="332">
        <f t="shared" si="13"/>
        <v>0</v>
      </c>
      <c r="Q53" s="332">
        <f t="shared" si="7"/>
        <v>0</v>
      </c>
      <c r="R53" s="334">
        <f t="shared" si="8"/>
        <v>0</v>
      </c>
      <c r="S53" s="335">
        <v>0</v>
      </c>
      <c r="T53" s="335">
        <v>0</v>
      </c>
      <c r="U53" s="335"/>
      <c r="V53" s="336">
        <f t="shared" si="3"/>
        <v>0</v>
      </c>
      <c r="W53" s="336">
        <f t="shared" si="9"/>
        <v>0</v>
      </c>
      <c r="X53" s="333"/>
      <c r="Y53" s="337">
        <f t="shared" si="10"/>
        <v>0</v>
      </c>
      <c r="Z53" s="338"/>
      <c r="AA53" s="339"/>
      <c r="AB53" s="340"/>
      <c r="AC53" s="339"/>
      <c r="AD53" s="341">
        <f t="shared" si="14"/>
        <v>0</v>
      </c>
    </row>
    <row r="54" spans="1:30" ht="20.149999999999999" customHeight="1" x14ac:dyDescent="0.35">
      <c r="A54" s="327">
        <f t="shared" si="11"/>
        <v>40</v>
      </c>
      <c r="B54" s="328" t="str">
        <f>IF(RESUMEN!B48="","",RESUMEN!B48)</f>
        <v/>
      </c>
      <c r="C54" s="329" t="str">
        <f>IF(RESUMEN!C48="","",RESUMEN!C48)</f>
        <v/>
      </c>
      <c r="D54" s="328" t="str">
        <f>IF(RESUMEN!D48="","",RESUMEN!D48)</f>
        <v/>
      </c>
      <c r="E54" s="330"/>
      <c r="F54" s="331">
        <f t="shared" si="5"/>
        <v>0</v>
      </c>
      <c r="G54" s="330"/>
      <c r="H54" s="330"/>
      <c r="I54" s="332">
        <f>IF(H54=$R$2,'SS-SMI'!$H$22,IF(H54=$S$2,'SS-SMI'!$I$22,IF(H54=$T$2,'SS-SMI'!$J$22,0)))</f>
        <v>0</v>
      </c>
      <c r="J54" s="332">
        <f t="shared" si="6"/>
        <v>0</v>
      </c>
      <c r="K54" s="332">
        <f t="shared" si="0"/>
        <v>0</v>
      </c>
      <c r="L54" s="333"/>
      <c r="M54" s="333"/>
      <c r="N54" s="333"/>
      <c r="O54" s="332">
        <f t="shared" si="12"/>
        <v>0</v>
      </c>
      <c r="P54" s="332">
        <f t="shared" si="13"/>
        <v>0</v>
      </c>
      <c r="Q54" s="332">
        <f t="shared" si="7"/>
        <v>0</v>
      </c>
      <c r="R54" s="334">
        <f t="shared" si="8"/>
        <v>0</v>
      </c>
      <c r="S54" s="335">
        <v>0</v>
      </c>
      <c r="T54" s="335">
        <v>0</v>
      </c>
      <c r="U54" s="335"/>
      <c r="V54" s="336">
        <f t="shared" si="3"/>
        <v>0</v>
      </c>
      <c r="W54" s="336">
        <f t="shared" si="9"/>
        <v>0</v>
      </c>
      <c r="X54" s="333"/>
      <c r="Y54" s="337">
        <f t="shared" si="10"/>
        <v>0</v>
      </c>
      <c r="Z54" s="338"/>
      <c r="AA54" s="339"/>
      <c r="AB54" s="340"/>
      <c r="AC54" s="339"/>
      <c r="AD54" s="341">
        <f t="shared" si="14"/>
        <v>0</v>
      </c>
    </row>
    <row r="55" spans="1:30" ht="20.149999999999999" customHeight="1" x14ac:dyDescent="0.35">
      <c r="A55" s="327">
        <f t="shared" si="11"/>
        <v>41</v>
      </c>
      <c r="B55" s="328" t="str">
        <f>IF(RESUMEN!B49="","",RESUMEN!B49)</f>
        <v/>
      </c>
      <c r="C55" s="329" t="str">
        <f>IF(RESUMEN!C49="","",RESUMEN!C49)</f>
        <v/>
      </c>
      <c r="D55" s="328" t="str">
        <f>IF(RESUMEN!D49="","",RESUMEN!D49)</f>
        <v/>
      </c>
      <c r="E55" s="330"/>
      <c r="F55" s="331">
        <f t="shared" ref="F55:F82" si="15">IF(G55&gt;E55, "error",E55-G55)</f>
        <v>0</v>
      </c>
      <c r="G55" s="330"/>
      <c r="H55" s="330"/>
      <c r="I55" s="332">
        <f>IF(H55=$R$2,'SS-SMI'!$H$22,IF(H55=$S$2,'SS-SMI'!$I$22,IF(H55=$T$2,'SS-SMI'!$J$22,0)))</f>
        <v>0</v>
      </c>
      <c r="J55" s="332">
        <f t="shared" ref="J55:J82" si="16">SUM(I55*E55)</f>
        <v>0</v>
      </c>
      <c r="K55" s="332">
        <f t="shared" ref="K55:K82" si="17">SUM(J55*14/12)</f>
        <v>0</v>
      </c>
      <c r="L55" s="333"/>
      <c r="M55" s="333"/>
      <c r="N55" s="333"/>
      <c r="O55" s="332">
        <f t="shared" ref="O55:O82" si="18">SUM(L55)</f>
        <v>0</v>
      </c>
      <c r="P55" s="332">
        <f t="shared" ref="P55:P82" si="19">SUM(O55-N55)</f>
        <v>0</v>
      </c>
      <c r="Q55" s="332">
        <f t="shared" ref="Q55:Q82" si="20">IF(E55="",0,IF(H55=$R$2,$R$10*F55/E55,IF(H55=$S$2,$S$10*F55/E55,IF(H55=$T$2,$T$10*F55/E55,0))))</f>
        <v>0</v>
      </c>
      <c r="R55" s="334">
        <f t="shared" ref="R55:R82" si="21">IF(E55="",0,IF(H55=$R$2,$R$10*G55/E55,IF(H55=$S$2,$S$10*G55/E55,IF(H55=$T$2,$T$10*G55/E55,0))))</f>
        <v>0</v>
      </c>
      <c r="S55" s="335">
        <v>0</v>
      </c>
      <c r="T55" s="335">
        <v>0</v>
      </c>
      <c r="U55" s="335"/>
      <c r="V55" s="336">
        <f t="shared" ref="V55:V82" si="22">SUM(O55+Q55+R55-S55-T55)</f>
        <v>0</v>
      </c>
      <c r="W55" s="336">
        <f t="shared" ref="W55:W82" si="23">P55+Q55+R55-S55-T55</f>
        <v>0</v>
      </c>
      <c r="X55" s="333"/>
      <c r="Y55" s="337">
        <f t="shared" ref="Y55:Y82" si="24">IF(X55&lt;&gt;0,SUM((P55-S55-T55+R55+Q55)+X55),W55)</f>
        <v>0</v>
      </c>
      <c r="Z55" s="338"/>
      <c r="AA55" s="339"/>
      <c r="AB55" s="340"/>
      <c r="AC55" s="339"/>
      <c r="AD55" s="341">
        <f t="shared" ref="AD55:AD82" si="25">IF((Y55&gt;V55),0,(V55-Y55))</f>
        <v>0</v>
      </c>
    </row>
    <row r="56" spans="1:30" ht="20.149999999999999" customHeight="1" x14ac:dyDescent="0.35">
      <c r="A56" s="327">
        <f t="shared" si="11"/>
        <v>42</v>
      </c>
      <c r="B56" s="328" t="str">
        <f>IF(RESUMEN!B50="","",RESUMEN!B50)</f>
        <v/>
      </c>
      <c r="C56" s="329" t="str">
        <f>IF(RESUMEN!C50="","",RESUMEN!C50)</f>
        <v/>
      </c>
      <c r="D56" s="328" t="str">
        <f>IF(RESUMEN!D50="","",RESUMEN!D50)</f>
        <v/>
      </c>
      <c r="E56" s="330"/>
      <c r="F56" s="331">
        <f t="shared" si="15"/>
        <v>0</v>
      </c>
      <c r="G56" s="330"/>
      <c r="H56" s="330"/>
      <c r="I56" s="332">
        <f>IF(H56=$R$2,'SS-SMI'!$H$22,IF(H56=$S$2,'SS-SMI'!$I$22,IF(H56=$T$2,'SS-SMI'!$J$22,0)))</f>
        <v>0</v>
      </c>
      <c r="J56" s="332">
        <f t="shared" si="16"/>
        <v>0</v>
      </c>
      <c r="K56" s="332">
        <f t="shared" si="17"/>
        <v>0</v>
      </c>
      <c r="L56" s="333"/>
      <c r="M56" s="333"/>
      <c r="N56" s="333"/>
      <c r="O56" s="332">
        <f t="shared" si="18"/>
        <v>0</v>
      </c>
      <c r="P56" s="332">
        <f t="shared" si="19"/>
        <v>0</v>
      </c>
      <c r="Q56" s="332">
        <f t="shared" si="20"/>
        <v>0</v>
      </c>
      <c r="R56" s="334">
        <f t="shared" si="21"/>
        <v>0</v>
      </c>
      <c r="S56" s="335">
        <v>0</v>
      </c>
      <c r="T56" s="335">
        <v>0</v>
      </c>
      <c r="U56" s="335"/>
      <c r="V56" s="336">
        <f t="shared" si="22"/>
        <v>0</v>
      </c>
      <c r="W56" s="336">
        <f t="shared" si="23"/>
        <v>0</v>
      </c>
      <c r="X56" s="333"/>
      <c r="Y56" s="337">
        <f t="shared" si="24"/>
        <v>0</v>
      </c>
      <c r="Z56" s="338"/>
      <c r="AA56" s="339"/>
      <c r="AB56" s="340"/>
      <c r="AC56" s="339"/>
      <c r="AD56" s="341">
        <f t="shared" si="25"/>
        <v>0</v>
      </c>
    </row>
    <row r="57" spans="1:30" ht="20.149999999999999" customHeight="1" x14ac:dyDescent="0.35">
      <c r="A57" s="327">
        <f t="shared" si="11"/>
        <v>43</v>
      </c>
      <c r="B57" s="328" t="str">
        <f>IF(RESUMEN!B51="","",RESUMEN!B51)</f>
        <v/>
      </c>
      <c r="C57" s="329" t="str">
        <f>IF(RESUMEN!C51="","",RESUMEN!C51)</f>
        <v/>
      </c>
      <c r="D57" s="328" t="str">
        <f>IF(RESUMEN!D51="","",RESUMEN!D51)</f>
        <v/>
      </c>
      <c r="E57" s="330"/>
      <c r="F57" s="331">
        <f t="shared" si="15"/>
        <v>0</v>
      </c>
      <c r="G57" s="330"/>
      <c r="H57" s="330"/>
      <c r="I57" s="332">
        <f>IF(H57=$R$2,'SS-SMI'!$H$22,IF(H57=$S$2,'SS-SMI'!$I$22,IF(H57=$T$2,'SS-SMI'!$J$22,0)))</f>
        <v>0</v>
      </c>
      <c r="J57" s="332">
        <f t="shared" si="16"/>
        <v>0</v>
      </c>
      <c r="K57" s="332">
        <f t="shared" si="17"/>
        <v>0</v>
      </c>
      <c r="L57" s="333"/>
      <c r="M57" s="333"/>
      <c r="N57" s="333"/>
      <c r="O57" s="332">
        <f t="shared" si="18"/>
        <v>0</v>
      </c>
      <c r="P57" s="332">
        <f t="shared" si="19"/>
        <v>0</v>
      </c>
      <c r="Q57" s="332">
        <f t="shared" si="20"/>
        <v>0</v>
      </c>
      <c r="R57" s="334">
        <f t="shared" si="21"/>
        <v>0</v>
      </c>
      <c r="S57" s="335">
        <v>0</v>
      </c>
      <c r="T57" s="335">
        <v>0</v>
      </c>
      <c r="U57" s="335"/>
      <c r="V57" s="336">
        <f t="shared" si="22"/>
        <v>0</v>
      </c>
      <c r="W57" s="336">
        <f t="shared" si="23"/>
        <v>0</v>
      </c>
      <c r="X57" s="333"/>
      <c r="Y57" s="337">
        <f t="shared" si="24"/>
        <v>0</v>
      </c>
      <c r="Z57" s="338"/>
      <c r="AA57" s="339"/>
      <c r="AB57" s="340"/>
      <c r="AC57" s="339"/>
      <c r="AD57" s="341">
        <f t="shared" si="25"/>
        <v>0</v>
      </c>
    </row>
    <row r="58" spans="1:30" ht="20.149999999999999" customHeight="1" x14ac:dyDescent="0.35">
      <c r="A58" s="327">
        <f t="shared" si="11"/>
        <v>44</v>
      </c>
      <c r="B58" s="328" t="str">
        <f>IF(RESUMEN!B52="","",RESUMEN!B52)</f>
        <v/>
      </c>
      <c r="C58" s="329" t="str">
        <f>IF(RESUMEN!C52="","",RESUMEN!C52)</f>
        <v/>
      </c>
      <c r="D58" s="328" t="str">
        <f>IF(RESUMEN!D52="","",RESUMEN!D52)</f>
        <v/>
      </c>
      <c r="E58" s="330"/>
      <c r="F58" s="331">
        <f t="shared" si="15"/>
        <v>0</v>
      </c>
      <c r="G58" s="330"/>
      <c r="H58" s="330"/>
      <c r="I58" s="332">
        <f>IF(H58=$R$2,'SS-SMI'!$H$22,IF(H58=$S$2,'SS-SMI'!$I$22,IF(H58=$T$2,'SS-SMI'!$J$22,0)))</f>
        <v>0</v>
      </c>
      <c r="J58" s="332">
        <f t="shared" si="16"/>
        <v>0</v>
      </c>
      <c r="K58" s="332">
        <f t="shared" si="17"/>
        <v>0</v>
      </c>
      <c r="L58" s="333"/>
      <c r="M58" s="333"/>
      <c r="N58" s="333"/>
      <c r="O58" s="332">
        <f t="shared" si="18"/>
        <v>0</v>
      </c>
      <c r="P58" s="332">
        <f t="shared" si="19"/>
        <v>0</v>
      </c>
      <c r="Q58" s="332">
        <f t="shared" si="20"/>
        <v>0</v>
      </c>
      <c r="R58" s="334">
        <f t="shared" si="21"/>
        <v>0</v>
      </c>
      <c r="S58" s="335">
        <v>0</v>
      </c>
      <c r="T58" s="335">
        <v>0</v>
      </c>
      <c r="U58" s="335"/>
      <c r="V58" s="336">
        <f t="shared" si="22"/>
        <v>0</v>
      </c>
      <c r="W58" s="336">
        <f t="shared" si="23"/>
        <v>0</v>
      </c>
      <c r="X58" s="333"/>
      <c r="Y58" s="337">
        <f t="shared" si="24"/>
        <v>0</v>
      </c>
      <c r="Z58" s="338"/>
      <c r="AA58" s="339"/>
      <c r="AB58" s="340"/>
      <c r="AC58" s="339"/>
      <c r="AD58" s="341">
        <f t="shared" si="25"/>
        <v>0</v>
      </c>
    </row>
    <row r="59" spans="1:30" ht="20.149999999999999" customHeight="1" x14ac:dyDescent="0.35">
      <c r="A59" s="327">
        <f t="shared" si="11"/>
        <v>45</v>
      </c>
      <c r="B59" s="328" t="str">
        <f>IF(RESUMEN!B53="","",RESUMEN!B53)</f>
        <v/>
      </c>
      <c r="C59" s="329" t="str">
        <f>IF(RESUMEN!C53="","",RESUMEN!C53)</f>
        <v/>
      </c>
      <c r="D59" s="328" t="str">
        <f>IF(RESUMEN!D53="","",RESUMEN!D53)</f>
        <v/>
      </c>
      <c r="E59" s="330"/>
      <c r="F59" s="331">
        <f t="shared" si="15"/>
        <v>0</v>
      </c>
      <c r="G59" s="330"/>
      <c r="H59" s="330"/>
      <c r="I59" s="332">
        <f>IF(H59=$R$2,'SS-SMI'!$H$22,IF(H59=$S$2,'SS-SMI'!$I$22,IF(H59=$T$2,'SS-SMI'!$J$22,0)))</f>
        <v>0</v>
      </c>
      <c r="J59" s="332">
        <f t="shared" si="16"/>
        <v>0</v>
      </c>
      <c r="K59" s="332">
        <f t="shared" si="17"/>
        <v>0</v>
      </c>
      <c r="L59" s="333"/>
      <c r="M59" s="333"/>
      <c r="N59" s="333"/>
      <c r="O59" s="332">
        <f t="shared" si="18"/>
        <v>0</v>
      </c>
      <c r="P59" s="332">
        <f t="shared" si="19"/>
        <v>0</v>
      </c>
      <c r="Q59" s="332">
        <f t="shared" si="20"/>
        <v>0</v>
      </c>
      <c r="R59" s="334">
        <f t="shared" si="21"/>
        <v>0</v>
      </c>
      <c r="S59" s="335">
        <v>0</v>
      </c>
      <c r="T59" s="335">
        <v>0</v>
      </c>
      <c r="U59" s="335"/>
      <c r="V59" s="336">
        <f t="shared" si="22"/>
        <v>0</v>
      </c>
      <c r="W59" s="336">
        <f t="shared" si="23"/>
        <v>0</v>
      </c>
      <c r="X59" s="333"/>
      <c r="Y59" s="337">
        <f t="shared" si="24"/>
        <v>0</v>
      </c>
      <c r="Z59" s="338"/>
      <c r="AA59" s="339"/>
      <c r="AB59" s="340"/>
      <c r="AC59" s="339"/>
      <c r="AD59" s="341">
        <f t="shared" si="25"/>
        <v>0</v>
      </c>
    </row>
    <row r="60" spans="1:30" ht="20.149999999999999" customHeight="1" x14ac:dyDescent="0.35">
      <c r="A60" s="327">
        <f t="shared" si="11"/>
        <v>46</v>
      </c>
      <c r="B60" s="328" t="str">
        <f>IF(RESUMEN!B54="","",RESUMEN!B54)</f>
        <v/>
      </c>
      <c r="C60" s="329" t="str">
        <f>IF(RESUMEN!C54="","",RESUMEN!C54)</f>
        <v/>
      </c>
      <c r="D60" s="328" t="str">
        <f>IF(RESUMEN!D54="","",RESUMEN!D54)</f>
        <v/>
      </c>
      <c r="E60" s="330"/>
      <c r="F60" s="331">
        <f t="shared" si="15"/>
        <v>0</v>
      </c>
      <c r="G60" s="330"/>
      <c r="H60" s="330"/>
      <c r="I60" s="332">
        <f>IF(H60=$R$2,'SS-SMI'!$H$22,IF(H60=$S$2,'SS-SMI'!$I$22,IF(H60=$T$2,'SS-SMI'!$J$22,0)))</f>
        <v>0</v>
      </c>
      <c r="J60" s="332">
        <f t="shared" si="16"/>
        <v>0</v>
      </c>
      <c r="K60" s="332">
        <f t="shared" si="17"/>
        <v>0</v>
      </c>
      <c r="L60" s="333"/>
      <c r="M60" s="333"/>
      <c r="N60" s="333"/>
      <c r="O60" s="332">
        <f t="shared" si="18"/>
        <v>0</v>
      </c>
      <c r="P60" s="332">
        <f t="shared" si="19"/>
        <v>0</v>
      </c>
      <c r="Q60" s="332">
        <f t="shared" si="20"/>
        <v>0</v>
      </c>
      <c r="R60" s="334">
        <f t="shared" si="21"/>
        <v>0</v>
      </c>
      <c r="S60" s="335">
        <v>0</v>
      </c>
      <c r="T60" s="335">
        <v>0</v>
      </c>
      <c r="U60" s="335"/>
      <c r="V60" s="336">
        <f t="shared" si="22"/>
        <v>0</v>
      </c>
      <c r="W60" s="336">
        <f t="shared" si="23"/>
        <v>0</v>
      </c>
      <c r="X60" s="333"/>
      <c r="Y60" s="337">
        <f t="shared" si="24"/>
        <v>0</v>
      </c>
      <c r="Z60" s="338"/>
      <c r="AA60" s="339"/>
      <c r="AB60" s="340"/>
      <c r="AC60" s="339"/>
      <c r="AD60" s="341">
        <f t="shared" si="25"/>
        <v>0</v>
      </c>
    </row>
    <row r="61" spans="1:30" ht="20.149999999999999" customHeight="1" x14ac:dyDescent="0.35">
      <c r="A61" s="327">
        <f t="shared" si="11"/>
        <v>47</v>
      </c>
      <c r="B61" s="328" t="str">
        <f>IF(RESUMEN!B55="","",RESUMEN!B55)</f>
        <v/>
      </c>
      <c r="C61" s="329" t="str">
        <f>IF(RESUMEN!C55="","",RESUMEN!C55)</f>
        <v/>
      </c>
      <c r="D61" s="328" t="str">
        <f>IF(RESUMEN!D55="","",RESUMEN!D55)</f>
        <v/>
      </c>
      <c r="E61" s="330"/>
      <c r="F61" s="331">
        <f t="shared" si="15"/>
        <v>0</v>
      </c>
      <c r="G61" s="330"/>
      <c r="H61" s="330"/>
      <c r="I61" s="332">
        <f>IF(H61=$R$2,'SS-SMI'!$H$22,IF(H61=$S$2,'SS-SMI'!$I$22,IF(H61=$T$2,'SS-SMI'!$J$22,0)))</f>
        <v>0</v>
      </c>
      <c r="J61" s="332">
        <f t="shared" si="16"/>
        <v>0</v>
      </c>
      <c r="K61" s="332">
        <f t="shared" si="17"/>
        <v>0</v>
      </c>
      <c r="L61" s="333"/>
      <c r="M61" s="333"/>
      <c r="N61" s="333"/>
      <c r="O61" s="332">
        <f t="shared" si="18"/>
        <v>0</v>
      </c>
      <c r="P61" s="332">
        <f t="shared" si="19"/>
        <v>0</v>
      </c>
      <c r="Q61" s="332">
        <f t="shared" si="20"/>
        <v>0</v>
      </c>
      <c r="R61" s="334">
        <f t="shared" si="21"/>
        <v>0</v>
      </c>
      <c r="S61" s="335">
        <v>0</v>
      </c>
      <c r="T61" s="335">
        <v>0</v>
      </c>
      <c r="U61" s="335"/>
      <c r="V61" s="336">
        <f t="shared" si="22"/>
        <v>0</v>
      </c>
      <c r="W61" s="336">
        <f t="shared" si="23"/>
        <v>0</v>
      </c>
      <c r="X61" s="333"/>
      <c r="Y61" s="337">
        <f t="shared" si="24"/>
        <v>0</v>
      </c>
      <c r="Z61" s="338"/>
      <c r="AA61" s="339"/>
      <c r="AB61" s="340"/>
      <c r="AC61" s="339"/>
      <c r="AD61" s="341">
        <f t="shared" si="25"/>
        <v>0</v>
      </c>
    </row>
    <row r="62" spans="1:30" ht="20.149999999999999" customHeight="1" x14ac:dyDescent="0.35">
      <c r="A62" s="327">
        <f t="shared" si="11"/>
        <v>48</v>
      </c>
      <c r="B62" s="328" t="str">
        <f>IF(RESUMEN!B56="","",RESUMEN!B56)</f>
        <v/>
      </c>
      <c r="C62" s="329" t="str">
        <f>IF(RESUMEN!C56="","",RESUMEN!C56)</f>
        <v/>
      </c>
      <c r="D62" s="328" t="str">
        <f>IF(RESUMEN!D56="","",RESUMEN!D56)</f>
        <v/>
      </c>
      <c r="E62" s="330"/>
      <c r="F62" s="331">
        <f t="shared" si="15"/>
        <v>0</v>
      </c>
      <c r="G62" s="330"/>
      <c r="H62" s="330"/>
      <c r="I62" s="332">
        <f>IF(H62=$R$2,'SS-SMI'!$H$22,IF(H62=$S$2,'SS-SMI'!$I$22,IF(H62=$T$2,'SS-SMI'!$J$22,0)))</f>
        <v>0</v>
      </c>
      <c r="J62" s="332">
        <f t="shared" si="16"/>
        <v>0</v>
      </c>
      <c r="K62" s="332">
        <f t="shared" si="17"/>
        <v>0</v>
      </c>
      <c r="L62" s="333"/>
      <c r="M62" s="333"/>
      <c r="N62" s="333"/>
      <c r="O62" s="332">
        <f t="shared" si="18"/>
        <v>0</v>
      </c>
      <c r="P62" s="332">
        <f t="shared" si="19"/>
        <v>0</v>
      </c>
      <c r="Q62" s="332">
        <f t="shared" si="20"/>
        <v>0</v>
      </c>
      <c r="R62" s="334">
        <f t="shared" si="21"/>
        <v>0</v>
      </c>
      <c r="S62" s="335">
        <v>0</v>
      </c>
      <c r="T62" s="335">
        <v>0</v>
      </c>
      <c r="U62" s="335"/>
      <c r="V62" s="336">
        <f t="shared" si="22"/>
        <v>0</v>
      </c>
      <c r="W62" s="336">
        <f t="shared" si="23"/>
        <v>0</v>
      </c>
      <c r="X62" s="333"/>
      <c r="Y62" s="337">
        <f t="shared" si="24"/>
        <v>0</v>
      </c>
      <c r="Z62" s="338"/>
      <c r="AA62" s="339"/>
      <c r="AB62" s="340"/>
      <c r="AC62" s="339"/>
      <c r="AD62" s="341">
        <f t="shared" si="25"/>
        <v>0</v>
      </c>
    </row>
    <row r="63" spans="1:30" ht="20.149999999999999" customHeight="1" x14ac:dyDescent="0.35">
      <c r="A63" s="327">
        <f t="shared" si="11"/>
        <v>49</v>
      </c>
      <c r="B63" s="328" t="str">
        <f>IF(RESUMEN!B57="","",RESUMEN!B57)</f>
        <v/>
      </c>
      <c r="C63" s="329" t="str">
        <f>IF(RESUMEN!C57="","",RESUMEN!C57)</f>
        <v/>
      </c>
      <c r="D63" s="328" t="str">
        <f>IF(RESUMEN!D57="","",RESUMEN!D57)</f>
        <v/>
      </c>
      <c r="E63" s="330"/>
      <c r="F63" s="331">
        <f t="shared" si="15"/>
        <v>0</v>
      </c>
      <c r="G63" s="330"/>
      <c r="H63" s="330"/>
      <c r="I63" s="332">
        <f>IF(H63=$R$2,'SS-SMI'!$H$22,IF(H63=$S$2,'SS-SMI'!$I$22,IF(H63=$T$2,'SS-SMI'!$J$22,0)))</f>
        <v>0</v>
      </c>
      <c r="J63" s="332">
        <f t="shared" si="16"/>
        <v>0</v>
      </c>
      <c r="K63" s="332">
        <f t="shared" si="17"/>
        <v>0</v>
      </c>
      <c r="L63" s="333"/>
      <c r="M63" s="333"/>
      <c r="N63" s="333"/>
      <c r="O63" s="332">
        <f t="shared" si="18"/>
        <v>0</v>
      </c>
      <c r="P63" s="332">
        <f t="shared" si="19"/>
        <v>0</v>
      </c>
      <c r="Q63" s="332">
        <f t="shared" si="20"/>
        <v>0</v>
      </c>
      <c r="R63" s="334">
        <f t="shared" si="21"/>
        <v>0</v>
      </c>
      <c r="S63" s="335">
        <v>0</v>
      </c>
      <c r="T63" s="335">
        <v>0</v>
      </c>
      <c r="U63" s="335"/>
      <c r="V63" s="336">
        <f t="shared" si="22"/>
        <v>0</v>
      </c>
      <c r="W63" s="336">
        <f t="shared" si="23"/>
        <v>0</v>
      </c>
      <c r="X63" s="333"/>
      <c r="Y63" s="337">
        <f t="shared" si="24"/>
        <v>0</v>
      </c>
      <c r="Z63" s="338"/>
      <c r="AA63" s="339"/>
      <c r="AB63" s="340"/>
      <c r="AC63" s="339"/>
      <c r="AD63" s="341">
        <f t="shared" si="25"/>
        <v>0</v>
      </c>
    </row>
    <row r="64" spans="1:30" ht="20.149999999999999" customHeight="1" x14ac:dyDescent="0.35">
      <c r="A64" s="327">
        <f t="shared" si="11"/>
        <v>50</v>
      </c>
      <c r="B64" s="328" t="str">
        <f>IF(RESUMEN!B58="","",RESUMEN!B58)</f>
        <v/>
      </c>
      <c r="C64" s="329" t="str">
        <f>IF(RESUMEN!C58="","",RESUMEN!C58)</f>
        <v/>
      </c>
      <c r="D64" s="328" t="str">
        <f>IF(RESUMEN!D58="","",RESUMEN!D58)</f>
        <v/>
      </c>
      <c r="E64" s="330"/>
      <c r="F64" s="331">
        <f t="shared" si="15"/>
        <v>0</v>
      </c>
      <c r="G64" s="330"/>
      <c r="H64" s="330"/>
      <c r="I64" s="332">
        <f>IF(H64=$R$2,'SS-SMI'!$H$22,IF(H64=$S$2,'SS-SMI'!$I$22,IF(H64=$T$2,'SS-SMI'!$J$22,0)))</f>
        <v>0</v>
      </c>
      <c r="J64" s="332">
        <f t="shared" si="16"/>
        <v>0</v>
      </c>
      <c r="K64" s="332">
        <f t="shared" si="17"/>
        <v>0</v>
      </c>
      <c r="L64" s="333"/>
      <c r="M64" s="333"/>
      <c r="N64" s="333"/>
      <c r="O64" s="332">
        <f t="shared" si="18"/>
        <v>0</v>
      </c>
      <c r="P64" s="332">
        <f t="shared" si="19"/>
        <v>0</v>
      </c>
      <c r="Q64" s="332">
        <f t="shared" si="20"/>
        <v>0</v>
      </c>
      <c r="R64" s="334">
        <f t="shared" si="21"/>
        <v>0</v>
      </c>
      <c r="S64" s="335">
        <v>0</v>
      </c>
      <c r="T64" s="335">
        <v>0</v>
      </c>
      <c r="U64" s="335"/>
      <c r="V64" s="336">
        <f t="shared" si="22"/>
        <v>0</v>
      </c>
      <c r="W64" s="336">
        <f t="shared" si="23"/>
        <v>0</v>
      </c>
      <c r="X64" s="333"/>
      <c r="Y64" s="337">
        <f t="shared" si="24"/>
        <v>0</v>
      </c>
      <c r="Z64" s="338"/>
      <c r="AA64" s="339"/>
      <c r="AB64" s="340"/>
      <c r="AC64" s="339"/>
      <c r="AD64" s="341">
        <f t="shared" si="25"/>
        <v>0</v>
      </c>
    </row>
    <row r="65" spans="1:30" ht="20.149999999999999" customHeight="1" x14ac:dyDescent="0.35">
      <c r="A65" s="327">
        <f t="shared" si="11"/>
        <v>51</v>
      </c>
      <c r="B65" s="328" t="str">
        <f>IF(RESUMEN!B59="","",RESUMEN!B59)</f>
        <v/>
      </c>
      <c r="C65" s="329" t="str">
        <f>IF(RESUMEN!C59="","",RESUMEN!C59)</f>
        <v/>
      </c>
      <c r="D65" s="328" t="str">
        <f>IF(RESUMEN!D59="","",RESUMEN!D59)</f>
        <v/>
      </c>
      <c r="E65" s="330"/>
      <c r="F65" s="331">
        <f t="shared" si="15"/>
        <v>0</v>
      </c>
      <c r="G65" s="330"/>
      <c r="H65" s="330"/>
      <c r="I65" s="332">
        <f>IF(H65=$R$2,'SS-SMI'!$H$22,IF(H65=$S$2,'SS-SMI'!$I$22,IF(H65=$T$2,'SS-SMI'!$J$22,0)))</f>
        <v>0</v>
      </c>
      <c r="J65" s="332">
        <f t="shared" si="16"/>
        <v>0</v>
      </c>
      <c r="K65" s="332">
        <f t="shared" si="17"/>
        <v>0</v>
      </c>
      <c r="L65" s="333"/>
      <c r="M65" s="333"/>
      <c r="N65" s="333"/>
      <c r="O65" s="332">
        <f t="shared" si="18"/>
        <v>0</v>
      </c>
      <c r="P65" s="332">
        <f t="shared" si="19"/>
        <v>0</v>
      </c>
      <c r="Q65" s="332">
        <f t="shared" si="20"/>
        <v>0</v>
      </c>
      <c r="R65" s="334">
        <f t="shared" si="21"/>
        <v>0</v>
      </c>
      <c r="S65" s="335">
        <v>0</v>
      </c>
      <c r="T65" s="335">
        <v>0</v>
      </c>
      <c r="U65" s="335"/>
      <c r="V65" s="336">
        <f t="shared" si="22"/>
        <v>0</v>
      </c>
      <c r="W65" s="336">
        <f t="shared" si="23"/>
        <v>0</v>
      </c>
      <c r="X65" s="333"/>
      <c r="Y65" s="337">
        <f t="shared" si="24"/>
        <v>0</v>
      </c>
      <c r="Z65" s="338"/>
      <c r="AA65" s="339"/>
      <c r="AB65" s="340"/>
      <c r="AC65" s="339"/>
      <c r="AD65" s="341">
        <f t="shared" si="25"/>
        <v>0</v>
      </c>
    </row>
    <row r="66" spans="1:30" ht="20.149999999999999" customHeight="1" x14ac:dyDescent="0.35">
      <c r="A66" s="327">
        <f t="shared" si="11"/>
        <v>52</v>
      </c>
      <c r="B66" s="328" t="str">
        <f>IF(RESUMEN!B60="","",RESUMEN!B60)</f>
        <v/>
      </c>
      <c r="C66" s="329" t="str">
        <f>IF(RESUMEN!C60="","",RESUMEN!C60)</f>
        <v/>
      </c>
      <c r="D66" s="328" t="str">
        <f>IF(RESUMEN!D60="","",RESUMEN!D60)</f>
        <v/>
      </c>
      <c r="E66" s="330"/>
      <c r="F66" s="331">
        <f t="shared" si="15"/>
        <v>0</v>
      </c>
      <c r="G66" s="330"/>
      <c r="H66" s="330"/>
      <c r="I66" s="332">
        <f>IF(H66=$R$2,'SS-SMI'!$H$22,IF(H66=$S$2,'SS-SMI'!$I$22,IF(H66=$T$2,'SS-SMI'!$J$22,0)))</f>
        <v>0</v>
      </c>
      <c r="J66" s="332">
        <f t="shared" si="16"/>
        <v>0</v>
      </c>
      <c r="K66" s="332">
        <f t="shared" si="17"/>
        <v>0</v>
      </c>
      <c r="L66" s="333"/>
      <c r="M66" s="333"/>
      <c r="N66" s="333"/>
      <c r="O66" s="332">
        <f t="shared" si="18"/>
        <v>0</v>
      </c>
      <c r="P66" s="332">
        <f t="shared" si="19"/>
        <v>0</v>
      </c>
      <c r="Q66" s="332">
        <f t="shared" si="20"/>
        <v>0</v>
      </c>
      <c r="R66" s="334">
        <f t="shared" si="21"/>
        <v>0</v>
      </c>
      <c r="S66" s="335">
        <v>0</v>
      </c>
      <c r="T66" s="335">
        <v>0</v>
      </c>
      <c r="U66" s="335"/>
      <c r="V66" s="336">
        <f t="shared" si="22"/>
        <v>0</v>
      </c>
      <c r="W66" s="336">
        <f t="shared" si="23"/>
        <v>0</v>
      </c>
      <c r="X66" s="333"/>
      <c r="Y66" s="337">
        <f t="shared" si="24"/>
        <v>0</v>
      </c>
      <c r="Z66" s="338"/>
      <c r="AA66" s="339"/>
      <c r="AB66" s="340"/>
      <c r="AC66" s="339"/>
      <c r="AD66" s="341">
        <f t="shared" si="25"/>
        <v>0</v>
      </c>
    </row>
    <row r="67" spans="1:30" ht="20.149999999999999" customHeight="1" x14ac:dyDescent="0.35">
      <c r="A67" s="327">
        <f t="shared" si="11"/>
        <v>53</v>
      </c>
      <c r="B67" s="328" t="str">
        <f>IF(RESUMEN!B61="","",RESUMEN!B61)</f>
        <v/>
      </c>
      <c r="C67" s="329" t="str">
        <f>IF(RESUMEN!C61="","",RESUMEN!C61)</f>
        <v/>
      </c>
      <c r="D67" s="328" t="str">
        <f>IF(RESUMEN!D61="","",RESUMEN!D61)</f>
        <v/>
      </c>
      <c r="E67" s="330"/>
      <c r="F67" s="331">
        <f t="shared" si="15"/>
        <v>0</v>
      </c>
      <c r="G67" s="330"/>
      <c r="H67" s="330"/>
      <c r="I67" s="332">
        <f>IF(H67=$R$2,'SS-SMI'!$H$22,IF(H67=$S$2,'SS-SMI'!$I$22,IF(H67=$T$2,'SS-SMI'!$J$22,0)))</f>
        <v>0</v>
      </c>
      <c r="J67" s="332">
        <f t="shared" si="16"/>
        <v>0</v>
      </c>
      <c r="K67" s="332">
        <f t="shared" si="17"/>
        <v>0</v>
      </c>
      <c r="L67" s="333"/>
      <c r="M67" s="333"/>
      <c r="N67" s="333"/>
      <c r="O67" s="332">
        <f t="shared" si="18"/>
        <v>0</v>
      </c>
      <c r="P67" s="332">
        <f t="shared" si="19"/>
        <v>0</v>
      </c>
      <c r="Q67" s="332">
        <f t="shared" si="20"/>
        <v>0</v>
      </c>
      <c r="R67" s="334">
        <f t="shared" si="21"/>
        <v>0</v>
      </c>
      <c r="S67" s="335">
        <v>0</v>
      </c>
      <c r="T67" s="335">
        <v>0</v>
      </c>
      <c r="U67" s="335"/>
      <c r="V67" s="336">
        <f t="shared" si="22"/>
        <v>0</v>
      </c>
      <c r="W67" s="336">
        <f t="shared" si="23"/>
        <v>0</v>
      </c>
      <c r="X67" s="333"/>
      <c r="Y67" s="337">
        <f t="shared" si="24"/>
        <v>0</v>
      </c>
      <c r="Z67" s="338"/>
      <c r="AA67" s="339"/>
      <c r="AB67" s="340"/>
      <c r="AC67" s="339"/>
      <c r="AD67" s="341">
        <f t="shared" si="25"/>
        <v>0</v>
      </c>
    </row>
    <row r="68" spans="1:30" ht="20.149999999999999" customHeight="1" x14ac:dyDescent="0.35">
      <c r="A68" s="327">
        <f t="shared" si="11"/>
        <v>54</v>
      </c>
      <c r="B68" s="328" t="str">
        <f>IF(RESUMEN!B62="","",RESUMEN!B62)</f>
        <v/>
      </c>
      <c r="C68" s="329" t="str">
        <f>IF(RESUMEN!C62="","",RESUMEN!C62)</f>
        <v/>
      </c>
      <c r="D68" s="328" t="str">
        <f>IF(RESUMEN!D62="","",RESUMEN!D62)</f>
        <v/>
      </c>
      <c r="E68" s="330"/>
      <c r="F68" s="331">
        <f t="shared" si="15"/>
        <v>0</v>
      </c>
      <c r="G68" s="330"/>
      <c r="H68" s="330"/>
      <c r="I68" s="332">
        <f>IF(H68=$R$2,'SS-SMI'!$H$22,IF(H68=$S$2,'SS-SMI'!$I$22,IF(H68=$T$2,'SS-SMI'!$J$22,0)))</f>
        <v>0</v>
      </c>
      <c r="J68" s="332">
        <f t="shared" si="16"/>
        <v>0</v>
      </c>
      <c r="K68" s="332">
        <f t="shared" si="17"/>
        <v>0</v>
      </c>
      <c r="L68" s="333"/>
      <c r="M68" s="333"/>
      <c r="N68" s="333"/>
      <c r="O68" s="332">
        <f t="shared" si="18"/>
        <v>0</v>
      </c>
      <c r="P68" s="332">
        <f t="shared" si="19"/>
        <v>0</v>
      </c>
      <c r="Q68" s="332">
        <f t="shared" si="20"/>
        <v>0</v>
      </c>
      <c r="R68" s="334">
        <f t="shared" si="21"/>
        <v>0</v>
      </c>
      <c r="S68" s="335">
        <v>0</v>
      </c>
      <c r="T68" s="335">
        <v>0</v>
      </c>
      <c r="U68" s="335"/>
      <c r="V68" s="336">
        <f t="shared" si="22"/>
        <v>0</v>
      </c>
      <c r="W68" s="336">
        <f t="shared" si="23"/>
        <v>0</v>
      </c>
      <c r="X68" s="333"/>
      <c r="Y68" s="337">
        <f t="shared" si="24"/>
        <v>0</v>
      </c>
      <c r="Z68" s="338"/>
      <c r="AA68" s="339"/>
      <c r="AB68" s="340"/>
      <c r="AC68" s="339"/>
      <c r="AD68" s="341">
        <f t="shared" si="25"/>
        <v>0</v>
      </c>
    </row>
    <row r="69" spans="1:30" ht="20.149999999999999" customHeight="1" x14ac:dyDescent="0.35">
      <c r="A69" s="327">
        <f t="shared" si="11"/>
        <v>55</v>
      </c>
      <c r="B69" s="328" t="str">
        <f>IF(RESUMEN!B63="","",RESUMEN!B63)</f>
        <v/>
      </c>
      <c r="C69" s="329" t="str">
        <f>IF(RESUMEN!C63="","",RESUMEN!C63)</f>
        <v/>
      </c>
      <c r="D69" s="328" t="str">
        <f>IF(RESUMEN!D63="","",RESUMEN!D63)</f>
        <v/>
      </c>
      <c r="E69" s="330"/>
      <c r="F69" s="331">
        <f t="shared" si="15"/>
        <v>0</v>
      </c>
      <c r="G69" s="330"/>
      <c r="H69" s="330"/>
      <c r="I69" s="332">
        <f>IF(H69=$R$2,'SS-SMI'!$H$22,IF(H69=$S$2,'SS-SMI'!$I$22,IF(H69=$T$2,'SS-SMI'!$J$22,0)))</f>
        <v>0</v>
      </c>
      <c r="J69" s="332">
        <f t="shared" si="16"/>
        <v>0</v>
      </c>
      <c r="K69" s="332">
        <f t="shared" si="17"/>
        <v>0</v>
      </c>
      <c r="L69" s="333"/>
      <c r="M69" s="333"/>
      <c r="N69" s="333"/>
      <c r="O69" s="332">
        <f t="shared" si="18"/>
        <v>0</v>
      </c>
      <c r="P69" s="332">
        <f t="shared" si="19"/>
        <v>0</v>
      </c>
      <c r="Q69" s="332">
        <f t="shared" si="20"/>
        <v>0</v>
      </c>
      <c r="R69" s="334">
        <f t="shared" si="21"/>
        <v>0</v>
      </c>
      <c r="S69" s="335">
        <v>0</v>
      </c>
      <c r="T69" s="335">
        <v>0</v>
      </c>
      <c r="U69" s="335"/>
      <c r="V69" s="336">
        <f t="shared" si="22"/>
        <v>0</v>
      </c>
      <c r="W69" s="336">
        <f t="shared" si="23"/>
        <v>0</v>
      </c>
      <c r="X69" s="333"/>
      <c r="Y69" s="337">
        <f t="shared" si="24"/>
        <v>0</v>
      </c>
      <c r="Z69" s="338"/>
      <c r="AA69" s="339"/>
      <c r="AB69" s="340"/>
      <c r="AC69" s="339"/>
      <c r="AD69" s="341">
        <f t="shared" si="25"/>
        <v>0</v>
      </c>
    </row>
    <row r="70" spans="1:30" ht="20.149999999999999" customHeight="1" x14ac:dyDescent="0.35">
      <c r="A70" s="327">
        <f t="shared" si="11"/>
        <v>56</v>
      </c>
      <c r="B70" s="328" t="str">
        <f>IF(RESUMEN!B64="","",RESUMEN!B64)</f>
        <v/>
      </c>
      <c r="C70" s="329" t="str">
        <f>IF(RESUMEN!C64="","",RESUMEN!C64)</f>
        <v/>
      </c>
      <c r="D70" s="328" t="str">
        <f>IF(RESUMEN!D64="","",RESUMEN!D64)</f>
        <v/>
      </c>
      <c r="E70" s="330"/>
      <c r="F70" s="331">
        <f t="shared" si="15"/>
        <v>0</v>
      </c>
      <c r="G70" s="330"/>
      <c r="H70" s="330"/>
      <c r="I70" s="332">
        <f>IF(H70=$R$2,'SS-SMI'!$H$22,IF(H70=$S$2,'SS-SMI'!$I$22,IF(H70=$T$2,'SS-SMI'!$J$22,0)))</f>
        <v>0</v>
      </c>
      <c r="J70" s="332">
        <f t="shared" si="16"/>
        <v>0</v>
      </c>
      <c r="K70" s="332">
        <f t="shared" si="17"/>
        <v>0</v>
      </c>
      <c r="L70" s="333"/>
      <c r="M70" s="333"/>
      <c r="N70" s="333"/>
      <c r="O70" s="332">
        <f t="shared" si="18"/>
        <v>0</v>
      </c>
      <c r="P70" s="332">
        <f t="shared" si="19"/>
        <v>0</v>
      </c>
      <c r="Q70" s="332">
        <f t="shared" si="20"/>
        <v>0</v>
      </c>
      <c r="R70" s="334">
        <f t="shared" si="21"/>
        <v>0</v>
      </c>
      <c r="S70" s="335">
        <v>0</v>
      </c>
      <c r="T70" s="335">
        <v>0</v>
      </c>
      <c r="U70" s="335"/>
      <c r="V70" s="336">
        <f t="shared" si="22"/>
        <v>0</v>
      </c>
      <c r="W70" s="336">
        <f t="shared" si="23"/>
        <v>0</v>
      </c>
      <c r="X70" s="333"/>
      <c r="Y70" s="337">
        <f t="shared" si="24"/>
        <v>0</v>
      </c>
      <c r="Z70" s="338"/>
      <c r="AA70" s="339"/>
      <c r="AB70" s="340"/>
      <c r="AC70" s="339"/>
      <c r="AD70" s="341">
        <f t="shared" si="25"/>
        <v>0</v>
      </c>
    </row>
    <row r="71" spans="1:30" ht="20.149999999999999" customHeight="1" x14ac:dyDescent="0.35">
      <c r="A71" s="327">
        <f t="shared" si="11"/>
        <v>57</v>
      </c>
      <c r="B71" s="328" t="str">
        <f>IF(RESUMEN!B65="","",RESUMEN!B65)</f>
        <v/>
      </c>
      <c r="C71" s="329" t="str">
        <f>IF(RESUMEN!C65="","",RESUMEN!C65)</f>
        <v/>
      </c>
      <c r="D71" s="328" t="str">
        <f>IF(RESUMEN!D65="","",RESUMEN!D65)</f>
        <v/>
      </c>
      <c r="E71" s="330"/>
      <c r="F71" s="331">
        <f t="shared" si="15"/>
        <v>0</v>
      </c>
      <c r="G71" s="330"/>
      <c r="H71" s="330"/>
      <c r="I71" s="332">
        <f>IF(H71=$R$2,'SS-SMI'!$H$22,IF(H71=$S$2,'SS-SMI'!$I$22,IF(H71=$T$2,'SS-SMI'!$J$22,0)))</f>
        <v>0</v>
      </c>
      <c r="J71" s="332">
        <f t="shared" si="16"/>
        <v>0</v>
      </c>
      <c r="K71" s="332">
        <f t="shared" si="17"/>
        <v>0</v>
      </c>
      <c r="L71" s="333"/>
      <c r="M71" s="333"/>
      <c r="N71" s="333"/>
      <c r="O71" s="332">
        <f t="shared" si="18"/>
        <v>0</v>
      </c>
      <c r="P71" s="332">
        <f t="shared" si="19"/>
        <v>0</v>
      </c>
      <c r="Q71" s="332">
        <f t="shared" si="20"/>
        <v>0</v>
      </c>
      <c r="R71" s="334">
        <f t="shared" si="21"/>
        <v>0</v>
      </c>
      <c r="S71" s="335">
        <v>0</v>
      </c>
      <c r="T71" s="335">
        <v>0</v>
      </c>
      <c r="U71" s="335"/>
      <c r="V71" s="336">
        <f t="shared" si="22"/>
        <v>0</v>
      </c>
      <c r="W71" s="336">
        <f t="shared" si="23"/>
        <v>0</v>
      </c>
      <c r="X71" s="333"/>
      <c r="Y71" s="337">
        <f t="shared" si="24"/>
        <v>0</v>
      </c>
      <c r="Z71" s="338"/>
      <c r="AA71" s="339"/>
      <c r="AB71" s="340"/>
      <c r="AC71" s="339"/>
      <c r="AD71" s="341">
        <f t="shared" si="25"/>
        <v>0</v>
      </c>
    </row>
    <row r="72" spans="1:30" ht="20.149999999999999" customHeight="1" x14ac:dyDescent="0.35">
      <c r="A72" s="327">
        <f t="shared" si="11"/>
        <v>58</v>
      </c>
      <c r="B72" s="328" t="str">
        <f>IF(RESUMEN!B66="","",RESUMEN!B66)</f>
        <v/>
      </c>
      <c r="C72" s="329" t="str">
        <f>IF(RESUMEN!C66="","",RESUMEN!C66)</f>
        <v/>
      </c>
      <c r="D72" s="328" t="str">
        <f>IF(RESUMEN!D66="","",RESUMEN!D66)</f>
        <v/>
      </c>
      <c r="E72" s="330"/>
      <c r="F72" s="331">
        <f t="shared" si="15"/>
        <v>0</v>
      </c>
      <c r="G72" s="330"/>
      <c r="H72" s="330"/>
      <c r="I72" s="332">
        <f>IF(H72=$R$2,'SS-SMI'!$H$22,IF(H72=$S$2,'SS-SMI'!$I$22,IF(H72=$T$2,'SS-SMI'!$J$22,0)))</f>
        <v>0</v>
      </c>
      <c r="J72" s="332">
        <f t="shared" si="16"/>
        <v>0</v>
      </c>
      <c r="K72" s="332">
        <f t="shared" si="17"/>
        <v>0</v>
      </c>
      <c r="L72" s="333"/>
      <c r="M72" s="333"/>
      <c r="N72" s="333"/>
      <c r="O72" s="332">
        <f t="shared" si="18"/>
        <v>0</v>
      </c>
      <c r="P72" s="332">
        <f t="shared" si="19"/>
        <v>0</v>
      </c>
      <c r="Q72" s="332">
        <f t="shared" si="20"/>
        <v>0</v>
      </c>
      <c r="R72" s="334">
        <f t="shared" si="21"/>
        <v>0</v>
      </c>
      <c r="S72" s="335">
        <v>0</v>
      </c>
      <c r="T72" s="335">
        <v>0</v>
      </c>
      <c r="U72" s="335"/>
      <c r="V72" s="336">
        <f t="shared" si="22"/>
        <v>0</v>
      </c>
      <c r="W72" s="336">
        <f t="shared" si="23"/>
        <v>0</v>
      </c>
      <c r="X72" s="333"/>
      <c r="Y72" s="337">
        <f t="shared" si="24"/>
        <v>0</v>
      </c>
      <c r="Z72" s="338"/>
      <c r="AA72" s="339"/>
      <c r="AB72" s="340"/>
      <c r="AC72" s="339"/>
      <c r="AD72" s="341">
        <f t="shared" si="25"/>
        <v>0</v>
      </c>
    </row>
    <row r="73" spans="1:30" ht="20.149999999999999" customHeight="1" x14ac:dyDescent="0.35">
      <c r="A73" s="327">
        <f t="shared" si="11"/>
        <v>59</v>
      </c>
      <c r="B73" s="328" t="str">
        <f>IF(RESUMEN!B67="","",RESUMEN!B67)</f>
        <v/>
      </c>
      <c r="C73" s="329" t="str">
        <f>IF(RESUMEN!C67="","",RESUMEN!C67)</f>
        <v/>
      </c>
      <c r="D73" s="328" t="str">
        <f>IF(RESUMEN!D67="","",RESUMEN!D67)</f>
        <v/>
      </c>
      <c r="E73" s="330"/>
      <c r="F73" s="331">
        <f t="shared" si="15"/>
        <v>0</v>
      </c>
      <c r="G73" s="330"/>
      <c r="H73" s="330"/>
      <c r="I73" s="332">
        <f>IF(H73=$R$2,'SS-SMI'!$H$22,IF(H73=$S$2,'SS-SMI'!$I$22,IF(H73=$T$2,'SS-SMI'!$J$22,0)))</f>
        <v>0</v>
      </c>
      <c r="J73" s="332">
        <f t="shared" si="16"/>
        <v>0</v>
      </c>
      <c r="K73" s="332">
        <f t="shared" si="17"/>
        <v>0</v>
      </c>
      <c r="L73" s="333"/>
      <c r="M73" s="333"/>
      <c r="N73" s="333"/>
      <c r="O73" s="332">
        <f t="shared" si="18"/>
        <v>0</v>
      </c>
      <c r="P73" s="332">
        <f t="shared" si="19"/>
        <v>0</v>
      </c>
      <c r="Q73" s="332">
        <f t="shared" si="20"/>
        <v>0</v>
      </c>
      <c r="R73" s="334">
        <f t="shared" si="21"/>
        <v>0</v>
      </c>
      <c r="S73" s="335">
        <v>0</v>
      </c>
      <c r="T73" s="335">
        <v>0</v>
      </c>
      <c r="U73" s="335"/>
      <c r="V73" s="336">
        <f t="shared" si="22"/>
        <v>0</v>
      </c>
      <c r="W73" s="336">
        <f t="shared" si="23"/>
        <v>0</v>
      </c>
      <c r="X73" s="333"/>
      <c r="Y73" s="337">
        <f t="shared" si="24"/>
        <v>0</v>
      </c>
      <c r="Z73" s="338"/>
      <c r="AA73" s="339"/>
      <c r="AB73" s="340"/>
      <c r="AC73" s="339"/>
      <c r="AD73" s="341">
        <f t="shared" si="25"/>
        <v>0</v>
      </c>
    </row>
    <row r="74" spans="1:30" ht="20.149999999999999" customHeight="1" x14ac:dyDescent="0.35">
      <c r="A74" s="327">
        <f t="shared" si="11"/>
        <v>60</v>
      </c>
      <c r="B74" s="328" t="str">
        <f>IF(RESUMEN!B68="","",RESUMEN!B68)</f>
        <v/>
      </c>
      <c r="C74" s="329" t="str">
        <f>IF(RESUMEN!C68="","",RESUMEN!C68)</f>
        <v/>
      </c>
      <c r="D74" s="328" t="str">
        <f>IF(RESUMEN!D68="","",RESUMEN!D68)</f>
        <v/>
      </c>
      <c r="E74" s="330"/>
      <c r="F74" s="331">
        <f t="shared" si="15"/>
        <v>0</v>
      </c>
      <c r="G74" s="330"/>
      <c r="H74" s="330"/>
      <c r="I74" s="332">
        <f>IF(H74=$R$2,'SS-SMI'!$H$22,IF(H74=$S$2,'SS-SMI'!$I$22,IF(H74=$T$2,'SS-SMI'!$J$22,0)))</f>
        <v>0</v>
      </c>
      <c r="J74" s="332">
        <f t="shared" si="16"/>
        <v>0</v>
      </c>
      <c r="K74" s="332">
        <f t="shared" si="17"/>
        <v>0</v>
      </c>
      <c r="L74" s="333"/>
      <c r="M74" s="333"/>
      <c r="N74" s="333"/>
      <c r="O74" s="332">
        <f t="shared" si="18"/>
        <v>0</v>
      </c>
      <c r="P74" s="332">
        <f t="shared" si="19"/>
        <v>0</v>
      </c>
      <c r="Q74" s="332">
        <f t="shared" si="20"/>
        <v>0</v>
      </c>
      <c r="R74" s="334">
        <f t="shared" si="21"/>
        <v>0</v>
      </c>
      <c r="S74" s="335">
        <v>0</v>
      </c>
      <c r="T74" s="335">
        <v>0</v>
      </c>
      <c r="U74" s="335"/>
      <c r="V74" s="336">
        <f t="shared" si="22"/>
        <v>0</v>
      </c>
      <c r="W74" s="336">
        <f t="shared" si="23"/>
        <v>0</v>
      </c>
      <c r="X74" s="333"/>
      <c r="Y74" s="337">
        <f t="shared" si="24"/>
        <v>0</v>
      </c>
      <c r="Z74" s="338"/>
      <c r="AA74" s="339"/>
      <c r="AB74" s="340"/>
      <c r="AC74" s="339"/>
      <c r="AD74" s="341">
        <f t="shared" si="25"/>
        <v>0</v>
      </c>
    </row>
    <row r="75" spans="1:30" ht="20.149999999999999" customHeight="1" x14ac:dyDescent="0.35">
      <c r="A75" s="327">
        <f t="shared" si="11"/>
        <v>61</v>
      </c>
      <c r="B75" s="328" t="str">
        <f>IF(RESUMEN!B69="","",RESUMEN!B69)</f>
        <v/>
      </c>
      <c r="C75" s="329" t="str">
        <f>IF(RESUMEN!C69="","",RESUMEN!C69)</f>
        <v/>
      </c>
      <c r="D75" s="328" t="str">
        <f>IF(RESUMEN!D69="","",RESUMEN!D69)</f>
        <v/>
      </c>
      <c r="E75" s="330"/>
      <c r="F75" s="331">
        <f t="shared" si="15"/>
        <v>0</v>
      </c>
      <c r="G75" s="330"/>
      <c r="H75" s="330"/>
      <c r="I75" s="332">
        <f>IF(H75=$R$2,'SS-SMI'!$H$22,IF(H75=$S$2,'SS-SMI'!$I$22,IF(H75=$T$2,'SS-SMI'!$J$22,0)))</f>
        <v>0</v>
      </c>
      <c r="J75" s="332">
        <f t="shared" si="16"/>
        <v>0</v>
      </c>
      <c r="K75" s="332">
        <f t="shared" si="17"/>
        <v>0</v>
      </c>
      <c r="L75" s="333"/>
      <c r="M75" s="333"/>
      <c r="N75" s="333"/>
      <c r="O75" s="332">
        <f t="shared" si="18"/>
        <v>0</v>
      </c>
      <c r="P75" s="332">
        <f t="shared" si="19"/>
        <v>0</v>
      </c>
      <c r="Q75" s="332">
        <f t="shared" si="20"/>
        <v>0</v>
      </c>
      <c r="R75" s="334">
        <f t="shared" si="21"/>
        <v>0</v>
      </c>
      <c r="S75" s="335">
        <v>0</v>
      </c>
      <c r="T75" s="335">
        <v>0</v>
      </c>
      <c r="U75" s="335"/>
      <c r="V75" s="336">
        <f t="shared" si="22"/>
        <v>0</v>
      </c>
      <c r="W75" s="336">
        <f t="shared" si="23"/>
        <v>0</v>
      </c>
      <c r="X75" s="333"/>
      <c r="Y75" s="337">
        <f t="shared" si="24"/>
        <v>0</v>
      </c>
      <c r="Z75" s="338"/>
      <c r="AA75" s="339"/>
      <c r="AB75" s="340"/>
      <c r="AC75" s="339"/>
      <c r="AD75" s="341">
        <f t="shared" si="25"/>
        <v>0</v>
      </c>
    </row>
    <row r="76" spans="1:30" ht="20.149999999999999" customHeight="1" x14ac:dyDescent="0.35">
      <c r="A76" s="327">
        <f t="shared" si="11"/>
        <v>62</v>
      </c>
      <c r="B76" s="328" t="str">
        <f>IF(RESUMEN!B70="","",RESUMEN!B70)</f>
        <v/>
      </c>
      <c r="C76" s="329" t="str">
        <f>IF(RESUMEN!C70="","",RESUMEN!C70)</f>
        <v/>
      </c>
      <c r="D76" s="328" t="str">
        <f>IF(RESUMEN!D70="","",RESUMEN!D70)</f>
        <v/>
      </c>
      <c r="E76" s="330"/>
      <c r="F76" s="331">
        <f t="shared" si="15"/>
        <v>0</v>
      </c>
      <c r="G76" s="330"/>
      <c r="H76" s="330"/>
      <c r="I76" s="332">
        <f>IF(H76=$R$2,'SS-SMI'!$H$22,IF(H76=$S$2,'SS-SMI'!$I$22,IF(H76=$T$2,'SS-SMI'!$J$22,0)))</f>
        <v>0</v>
      </c>
      <c r="J76" s="332">
        <f t="shared" si="16"/>
        <v>0</v>
      </c>
      <c r="K76" s="332">
        <f t="shared" si="17"/>
        <v>0</v>
      </c>
      <c r="L76" s="333"/>
      <c r="M76" s="333"/>
      <c r="N76" s="333"/>
      <c r="O76" s="332">
        <f t="shared" si="18"/>
        <v>0</v>
      </c>
      <c r="P76" s="332">
        <f t="shared" si="19"/>
        <v>0</v>
      </c>
      <c r="Q76" s="332">
        <f t="shared" si="20"/>
        <v>0</v>
      </c>
      <c r="R76" s="334">
        <f t="shared" si="21"/>
        <v>0</v>
      </c>
      <c r="S76" s="335">
        <v>0</v>
      </c>
      <c r="T76" s="335">
        <v>0</v>
      </c>
      <c r="U76" s="335"/>
      <c r="V76" s="336">
        <f t="shared" si="22"/>
        <v>0</v>
      </c>
      <c r="W76" s="336">
        <f t="shared" si="23"/>
        <v>0</v>
      </c>
      <c r="X76" s="333"/>
      <c r="Y76" s="337">
        <f t="shared" si="24"/>
        <v>0</v>
      </c>
      <c r="Z76" s="338"/>
      <c r="AA76" s="339"/>
      <c r="AB76" s="340"/>
      <c r="AC76" s="339"/>
      <c r="AD76" s="341">
        <f t="shared" si="25"/>
        <v>0</v>
      </c>
    </row>
    <row r="77" spans="1:30" ht="20.149999999999999" customHeight="1" x14ac:dyDescent="0.35">
      <c r="A77" s="327">
        <f t="shared" si="11"/>
        <v>63</v>
      </c>
      <c r="B77" s="328" t="str">
        <f>IF(RESUMEN!B71="","",RESUMEN!B71)</f>
        <v/>
      </c>
      <c r="C77" s="329" t="str">
        <f>IF(RESUMEN!C71="","",RESUMEN!C71)</f>
        <v/>
      </c>
      <c r="D77" s="328" t="str">
        <f>IF(RESUMEN!D71="","",RESUMEN!D71)</f>
        <v/>
      </c>
      <c r="E77" s="330"/>
      <c r="F77" s="331">
        <f t="shared" si="15"/>
        <v>0</v>
      </c>
      <c r="G77" s="330"/>
      <c r="H77" s="330"/>
      <c r="I77" s="332">
        <f>IF(H77=$R$2,'SS-SMI'!$H$22,IF(H77=$S$2,'SS-SMI'!$I$22,IF(H77=$T$2,'SS-SMI'!$J$22,0)))</f>
        <v>0</v>
      </c>
      <c r="J77" s="332">
        <f t="shared" si="16"/>
        <v>0</v>
      </c>
      <c r="K77" s="332">
        <f t="shared" si="17"/>
        <v>0</v>
      </c>
      <c r="L77" s="333"/>
      <c r="M77" s="333"/>
      <c r="N77" s="333"/>
      <c r="O77" s="332">
        <f t="shared" si="18"/>
        <v>0</v>
      </c>
      <c r="P77" s="332">
        <f t="shared" si="19"/>
        <v>0</v>
      </c>
      <c r="Q77" s="332">
        <f t="shared" si="20"/>
        <v>0</v>
      </c>
      <c r="R77" s="334">
        <f t="shared" si="21"/>
        <v>0</v>
      </c>
      <c r="S77" s="335">
        <v>0</v>
      </c>
      <c r="T77" s="335">
        <v>0</v>
      </c>
      <c r="U77" s="335"/>
      <c r="V77" s="336">
        <f t="shared" si="22"/>
        <v>0</v>
      </c>
      <c r="W77" s="336">
        <f t="shared" si="23"/>
        <v>0</v>
      </c>
      <c r="X77" s="333"/>
      <c r="Y77" s="337">
        <f t="shared" si="24"/>
        <v>0</v>
      </c>
      <c r="Z77" s="338"/>
      <c r="AA77" s="339"/>
      <c r="AB77" s="340"/>
      <c r="AC77" s="339"/>
      <c r="AD77" s="341">
        <f t="shared" si="25"/>
        <v>0</v>
      </c>
    </row>
    <row r="78" spans="1:30" ht="20.149999999999999" customHeight="1" x14ac:dyDescent="0.35">
      <c r="A78" s="327">
        <f t="shared" si="11"/>
        <v>64</v>
      </c>
      <c r="B78" s="328" t="str">
        <f>IF(RESUMEN!B72="","",RESUMEN!B72)</f>
        <v/>
      </c>
      <c r="C78" s="329" t="str">
        <f>IF(RESUMEN!C72="","",RESUMEN!C72)</f>
        <v/>
      </c>
      <c r="D78" s="328" t="str">
        <f>IF(RESUMEN!D72="","",RESUMEN!D72)</f>
        <v/>
      </c>
      <c r="E78" s="330"/>
      <c r="F78" s="331">
        <f t="shared" si="15"/>
        <v>0</v>
      </c>
      <c r="G78" s="330"/>
      <c r="H78" s="330"/>
      <c r="I78" s="332">
        <f>IF(H78=$R$2,'SS-SMI'!$H$22,IF(H78=$S$2,'SS-SMI'!$I$22,IF(H78=$T$2,'SS-SMI'!$J$22,0)))</f>
        <v>0</v>
      </c>
      <c r="J78" s="332">
        <f t="shared" si="16"/>
        <v>0</v>
      </c>
      <c r="K78" s="332">
        <f t="shared" si="17"/>
        <v>0</v>
      </c>
      <c r="L78" s="333"/>
      <c r="M78" s="333"/>
      <c r="N78" s="333"/>
      <c r="O78" s="332">
        <f t="shared" si="18"/>
        <v>0</v>
      </c>
      <c r="P78" s="332">
        <f t="shared" si="19"/>
        <v>0</v>
      </c>
      <c r="Q78" s="332">
        <f t="shared" si="20"/>
        <v>0</v>
      </c>
      <c r="R78" s="334">
        <f t="shared" si="21"/>
        <v>0</v>
      </c>
      <c r="S78" s="335">
        <v>0</v>
      </c>
      <c r="T78" s="335">
        <v>0</v>
      </c>
      <c r="U78" s="335"/>
      <c r="V78" s="336">
        <f t="shared" si="22"/>
        <v>0</v>
      </c>
      <c r="W78" s="336">
        <f t="shared" si="23"/>
        <v>0</v>
      </c>
      <c r="X78" s="333"/>
      <c r="Y78" s="337">
        <f t="shared" si="24"/>
        <v>0</v>
      </c>
      <c r="Z78" s="338"/>
      <c r="AA78" s="339"/>
      <c r="AB78" s="340"/>
      <c r="AC78" s="339"/>
      <c r="AD78" s="341">
        <f t="shared" si="25"/>
        <v>0</v>
      </c>
    </row>
    <row r="79" spans="1:30" ht="20.149999999999999" customHeight="1" x14ac:dyDescent="0.35">
      <c r="A79" s="327">
        <f t="shared" si="11"/>
        <v>65</v>
      </c>
      <c r="B79" s="328" t="str">
        <f>IF(RESUMEN!B73="","",RESUMEN!B73)</f>
        <v/>
      </c>
      <c r="C79" s="329" t="str">
        <f>IF(RESUMEN!C73="","",RESUMEN!C73)</f>
        <v/>
      </c>
      <c r="D79" s="328" t="str">
        <f>IF(RESUMEN!D73="","",RESUMEN!D73)</f>
        <v/>
      </c>
      <c r="E79" s="330"/>
      <c r="F79" s="331">
        <f t="shared" si="15"/>
        <v>0</v>
      </c>
      <c r="G79" s="330"/>
      <c r="H79" s="330"/>
      <c r="I79" s="332">
        <f>IF(H79=$R$2,'SS-SMI'!$H$22,IF(H79=$S$2,'SS-SMI'!$I$22,IF(H79=$T$2,'SS-SMI'!$J$22,0)))</f>
        <v>0</v>
      </c>
      <c r="J79" s="332">
        <f t="shared" si="16"/>
        <v>0</v>
      </c>
      <c r="K79" s="332">
        <f t="shared" si="17"/>
        <v>0</v>
      </c>
      <c r="L79" s="333"/>
      <c r="M79" s="333"/>
      <c r="N79" s="333"/>
      <c r="O79" s="332">
        <f t="shared" si="18"/>
        <v>0</v>
      </c>
      <c r="P79" s="332">
        <f t="shared" si="19"/>
        <v>0</v>
      </c>
      <c r="Q79" s="332">
        <f t="shared" si="20"/>
        <v>0</v>
      </c>
      <c r="R79" s="334">
        <f t="shared" si="21"/>
        <v>0</v>
      </c>
      <c r="S79" s="335">
        <v>0</v>
      </c>
      <c r="T79" s="335">
        <v>0</v>
      </c>
      <c r="U79" s="335"/>
      <c r="V79" s="336">
        <f t="shared" si="22"/>
        <v>0</v>
      </c>
      <c r="W79" s="336">
        <f t="shared" si="23"/>
        <v>0</v>
      </c>
      <c r="X79" s="333"/>
      <c r="Y79" s="337">
        <f t="shared" si="24"/>
        <v>0</v>
      </c>
      <c r="Z79" s="338"/>
      <c r="AA79" s="339"/>
      <c r="AB79" s="340"/>
      <c r="AC79" s="339"/>
      <c r="AD79" s="341">
        <f t="shared" si="25"/>
        <v>0</v>
      </c>
    </row>
    <row r="80" spans="1:30" ht="20.149999999999999" customHeight="1" x14ac:dyDescent="0.35">
      <c r="A80" s="327">
        <f t="shared" si="11"/>
        <v>66</v>
      </c>
      <c r="B80" s="328" t="str">
        <f>IF(RESUMEN!B74="","",RESUMEN!B74)</f>
        <v/>
      </c>
      <c r="C80" s="329" t="str">
        <f>IF(RESUMEN!C74="","",RESUMEN!C74)</f>
        <v/>
      </c>
      <c r="D80" s="328" t="str">
        <f>IF(RESUMEN!D74="","",RESUMEN!D74)</f>
        <v/>
      </c>
      <c r="E80" s="330"/>
      <c r="F80" s="331">
        <f t="shared" si="15"/>
        <v>0</v>
      </c>
      <c r="G80" s="330"/>
      <c r="H80" s="330"/>
      <c r="I80" s="332">
        <f>IF(H80=$R$2,'SS-SMI'!$H$22,IF(H80=$S$2,'SS-SMI'!$I$22,IF(H80=$T$2,'SS-SMI'!$J$22,0)))</f>
        <v>0</v>
      </c>
      <c r="J80" s="332">
        <f t="shared" si="16"/>
        <v>0</v>
      </c>
      <c r="K80" s="332">
        <f t="shared" si="17"/>
        <v>0</v>
      </c>
      <c r="L80" s="333"/>
      <c r="M80" s="333"/>
      <c r="N80" s="333"/>
      <c r="O80" s="332">
        <f t="shared" si="18"/>
        <v>0</v>
      </c>
      <c r="P80" s="332">
        <f t="shared" si="19"/>
        <v>0</v>
      </c>
      <c r="Q80" s="332">
        <f t="shared" si="20"/>
        <v>0</v>
      </c>
      <c r="R80" s="334">
        <f t="shared" si="21"/>
        <v>0</v>
      </c>
      <c r="S80" s="335">
        <v>0</v>
      </c>
      <c r="T80" s="335">
        <v>0</v>
      </c>
      <c r="U80" s="335"/>
      <c r="V80" s="336">
        <f t="shared" si="22"/>
        <v>0</v>
      </c>
      <c r="W80" s="336">
        <f t="shared" si="23"/>
        <v>0</v>
      </c>
      <c r="X80" s="333"/>
      <c r="Y80" s="337">
        <f t="shared" si="24"/>
        <v>0</v>
      </c>
      <c r="Z80" s="338"/>
      <c r="AA80" s="339"/>
      <c r="AB80" s="340"/>
      <c r="AC80" s="339"/>
      <c r="AD80" s="341">
        <f t="shared" si="25"/>
        <v>0</v>
      </c>
    </row>
    <row r="81" spans="1:30" ht="20.149999999999999" customHeight="1" x14ac:dyDescent="0.35">
      <c r="A81" s="327">
        <f t="shared" si="11"/>
        <v>67</v>
      </c>
      <c r="B81" s="328" t="str">
        <f>IF(RESUMEN!B75="","",RESUMEN!B75)</f>
        <v/>
      </c>
      <c r="C81" s="329" t="str">
        <f>IF(RESUMEN!C75="","",RESUMEN!C75)</f>
        <v/>
      </c>
      <c r="D81" s="328" t="str">
        <f>IF(RESUMEN!D75="","",RESUMEN!D75)</f>
        <v/>
      </c>
      <c r="E81" s="330"/>
      <c r="F81" s="331">
        <f t="shared" si="15"/>
        <v>0</v>
      </c>
      <c r="G81" s="330"/>
      <c r="H81" s="330"/>
      <c r="I81" s="332">
        <f>IF(H81=$R$2,'SS-SMI'!$H$22,IF(H81=$S$2,'SS-SMI'!$I$22,IF(H81=$T$2,'SS-SMI'!$J$22,0)))</f>
        <v>0</v>
      </c>
      <c r="J81" s="332">
        <f t="shared" si="16"/>
        <v>0</v>
      </c>
      <c r="K81" s="332">
        <f t="shared" si="17"/>
        <v>0</v>
      </c>
      <c r="L81" s="333"/>
      <c r="M81" s="333"/>
      <c r="N81" s="333"/>
      <c r="O81" s="332">
        <f t="shared" si="18"/>
        <v>0</v>
      </c>
      <c r="P81" s="332">
        <f t="shared" si="19"/>
        <v>0</v>
      </c>
      <c r="Q81" s="332">
        <f t="shared" si="20"/>
        <v>0</v>
      </c>
      <c r="R81" s="334">
        <f t="shared" si="21"/>
        <v>0</v>
      </c>
      <c r="S81" s="335">
        <v>0</v>
      </c>
      <c r="T81" s="335">
        <v>0</v>
      </c>
      <c r="U81" s="335"/>
      <c r="V81" s="336">
        <f t="shared" si="22"/>
        <v>0</v>
      </c>
      <c r="W81" s="336">
        <f t="shared" si="23"/>
        <v>0</v>
      </c>
      <c r="X81" s="333"/>
      <c r="Y81" s="337">
        <f t="shared" si="24"/>
        <v>0</v>
      </c>
      <c r="Z81" s="338"/>
      <c r="AA81" s="339"/>
      <c r="AB81" s="340"/>
      <c r="AC81" s="339"/>
      <c r="AD81" s="341">
        <f t="shared" si="25"/>
        <v>0</v>
      </c>
    </row>
    <row r="82" spans="1:30" ht="20.149999999999999" customHeight="1" x14ac:dyDescent="0.35">
      <c r="A82" s="327">
        <f t="shared" si="11"/>
        <v>68</v>
      </c>
      <c r="B82" s="328" t="str">
        <f>IF(RESUMEN!B76="","",RESUMEN!B76)</f>
        <v/>
      </c>
      <c r="C82" s="329" t="str">
        <f>IF(RESUMEN!C76="","",RESUMEN!C76)</f>
        <v/>
      </c>
      <c r="D82" s="328" t="str">
        <f>IF(RESUMEN!D76="","",RESUMEN!D76)</f>
        <v/>
      </c>
      <c r="E82" s="330"/>
      <c r="F82" s="331">
        <f t="shared" si="15"/>
        <v>0</v>
      </c>
      <c r="G82" s="330"/>
      <c r="H82" s="330"/>
      <c r="I82" s="332">
        <f>IF(H82=$R$2,'SS-SMI'!$H$22,IF(H82=$S$2,'SS-SMI'!$I$22,IF(H82=$T$2,'SS-SMI'!$J$22,0)))</f>
        <v>0</v>
      </c>
      <c r="J82" s="332">
        <f t="shared" si="16"/>
        <v>0</v>
      </c>
      <c r="K82" s="332">
        <f t="shared" si="17"/>
        <v>0</v>
      </c>
      <c r="L82" s="333"/>
      <c r="M82" s="333"/>
      <c r="N82" s="333"/>
      <c r="O82" s="332">
        <f t="shared" si="18"/>
        <v>0</v>
      </c>
      <c r="P82" s="332">
        <f t="shared" si="19"/>
        <v>0</v>
      </c>
      <c r="Q82" s="332">
        <f t="shared" si="20"/>
        <v>0</v>
      </c>
      <c r="R82" s="334">
        <f t="shared" si="21"/>
        <v>0</v>
      </c>
      <c r="S82" s="335">
        <v>0</v>
      </c>
      <c r="T82" s="335">
        <v>0</v>
      </c>
      <c r="U82" s="335"/>
      <c r="V82" s="336">
        <f t="shared" si="22"/>
        <v>0</v>
      </c>
      <c r="W82" s="336">
        <f t="shared" si="23"/>
        <v>0</v>
      </c>
      <c r="X82" s="333"/>
      <c r="Y82" s="337">
        <f t="shared" si="24"/>
        <v>0</v>
      </c>
      <c r="Z82" s="338"/>
      <c r="AA82" s="339"/>
      <c r="AB82" s="340"/>
      <c r="AC82" s="339"/>
      <c r="AD82" s="341">
        <f t="shared" si="25"/>
        <v>0</v>
      </c>
    </row>
    <row r="83" spans="1:30" ht="20.149999999999999" customHeight="1" x14ac:dyDescent="0.35">
      <c r="A83" s="327">
        <f t="shared" si="11"/>
        <v>69</v>
      </c>
      <c r="B83" s="328" t="str">
        <f>IF(RESUMEN!B77="","",RESUMEN!B77)</f>
        <v/>
      </c>
      <c r="C83" s="329" t="str">
        <f>IF(RESUMEN!C77="","",RESUMEN!C77)</f>
        <v/>
      </c>
      <c r="D83" s="328" t="str">
        <f>IF(RESUMEN!D77="","",RESUMEN!D77)</f>
        <v/>
      </c>
      <c r="E83" s="330"/>
      <c r="F83" s="331">
        <f t="shared" si="5"/>
        <v>0</v>
      </c>
      <c r="G83" s="330"/>
      <c r="H83" s="330"/>
      <c r="I83" s="332">
        <f>IF(H83=$R$2,'SS-SMI'!$H$22,IF(H83=$S$2,'SS-SMI'!$I$22,IF(H83=$T$2,'SS-SMI'!$J$22,0)))</f>
        <v>0</v>
      </c>
      <c r="J83" s="332">
        <f t="shared" si="6"/>
        <v>0</v>
      </c>
      <c r="K83" s="332">
        <f t="shared" si="0"/>
        <v>0</v>
      </c>
      <c r="L83" s="333"/>
      <c r="M83" s="333"/>
      <c r="N83" s="333"/>
      <c r="O83" s="332">
        <f t="shared" si="12"/>
        <v>0</v>
      </c>
      <c r="P83" s="332">
        <f t="shared" si="13"/>
        <v>0</v>
      </c>
      <c r="Q83" s="332">
        <f t="shared" si="7"/>
        <v>0</v>
      </c>
      <c r="R83" s="334">
        <f t="shared" si="8"/>
        <v>0</v>
      </c>
      <c r="S83" s="335">
        <v>0</v>
      </c>
      <c r="T83" s="335">
        <v>0</v>
      </c>
      <c r="U83" s="335"/>
      <c r="V83" s="336">
        <f t="shared" si="3"/>
        <v>0</v>
      </c>
      <c r="W83" s="336">
        <f t="shared" si="9"/>
        <v>0</v>
      </c>
      <c r="X83" s="333"/>
      <c r="Y83" s="337">
        <f t="shared" si="10"/>
        <v>0</v>
      </c>
      <c r="Z83" s="338"/>
      <c r="AA83" s="339"/>
      <c r="AB83" s="340"/>
      <c r="AC83" s="339"/>
      <c r="AD83" s="341">
        <f t="shared" si="14"/>
        <v>0</v>
      </c>
    </row>
    <row r="84" spans="1:30" ht="20.149999999999999" customHeight="1" x14ac:dyDescent="0.35">
      <c r="A84" s="56"/>
      <c r="B84" s="318"/>
      <c r="C84" s="318"/>
      <c r="D84" s="318"/>
      <c r="E84" s="318"/>
      <c r="F84" s="318"/>
      <c r="G84" s="318"/>
      <c r="H84" s="318"/>
      <c r="I84" s="318"/>
      <c r="J84" s="318"/>
      <c r="K84" s="318"/>
      <c r="L84" s="319">
        <f>SUM(L15:L83)</f>
        <v>0</v>
      </c>
      <c r="M84" s="318"/>
      <c r="N84" s="318"/>
      <c r="O84" s="319">
        <f t="shared" ref="O84:Z84" si="26">SUM(O15:O83)</f>
        <v>0</v>
      </c>
      <c r="P84" s="319">
        <f t="shared" si="26"/>
        <v>0</v>
      </c>
      <c r="Q84" s="319">
        <f t="shared" si="26"/>
        <v>0</v>
      </c>
      <c r="R84" s="319">
        <f t="shared" si="26"/>
        <v>0</v>
      </c>
      <c r="S84" s="319">
        <f t="shared" si="26"/>
        <v>0</v>
      </c>
      <c r="T84" s="319">
        <f t="shared" si="26"/>
        <v>0</v>
      </c>
      <c r="U84" s="319">
        <f t="shared" si="26"/>
        <v>0</v>
      </c>
      <c r="V84" s="320">
        <f t="shared" si="26"/>
        <v>0</v>
      </c>
      <c r="W84" s="320">
        <f t="shared" si="26"/>
        <v>0</v>
      </c>
      <c r="X84" s="319">
        <f t="shared" si="26"/>
        <v>0</v>
      </c>
      <c r="Y84" s="320">
        <f t="shared" si="26"/>
        <v>0</v>
      </c>
      <c r="Z84" s="321">
        <f t="shared" si="26"/>
        <v>0</v>
      </c>
      <c r="AA84" s="322"/>
      <c r="AB84" s="322"/>
      <c r="AC84" s="322"/>
      <c r="AD84" s="323">
        <f>SUM(AD15:AD83)</f>
        <v>0</v>
      </c>
    </row>
  </sheetData>
  <sheetProtection algorithmName="SHA-512" hashValue="pb8AkFZBSylJ2Da0djtxebp3XcKfxjUbaK/Ck6OdGFDQojplf74qArrsYpmwHj7qElPkEQohVUBEAJP9YDCZzg==" saltValue="8qQfeZMKKTQWT1vkz18P2w==" spinCount="100000" sheet="1" objects="1" scenarios="1"/>
  <mergeCells count="29">
    <mergeCell ref="W13:Y13"/>
    <mergeCell ref="Z7:AA7"/>
    <mergeCell ref="B8:E8"/>
    <mergeCell ref="O10:Q10"/>
    <mergeCell ref="O11:Q11"/>
    <mergeCell ref="B7:E7"/>
    <mergeCell ref="F7:G7"/>
    <mergeCell ref="O7:Q8"/>
    <mergeCell ref="U7:Y7"/>
    <mergeCell ref="P12:Q12"/>
    <mergeCell ref="F13:G13"/>
    <mergeCell ref="I13:K13"/>
    <mergeCell ref="O9:Q9"/>
    <mergeCell ref="R1:S1"/>
    <mergeCell ref="P2:Q2"/>
    <mergeCell ref="A2:A13"/>
    <mergeCell ref="E2:F2"/>
    <mergeCell ref="G2:H4"/>
    <mergeCell ref="I2:N4"/>
    <mergeCell ref="O1:Q1"/>
    <mergeCell ref="C6:E6"/>
    <mergeCell ref="F6:G6"/>
    <mergeCell ref="C3:D3"/>
    <mergeCell ref="D4:F5"/>
    <mergeCell ref="O3:Q3"/>
    <mergeCell ref="O4:Q4"/>
    <mergeCell ref="O5:Q5"/>
    <mergeCell ref="O6:Q6"/>
    <mergeCell ref="B2:D2"/>
  </mergeCells>
  <phoneticPr fontId="30" type="noConversion"/>
  <conditionalFormatting sqref="F3">
    <cfRule type="cellIs" dxfId="26" priority="1" stopIfTrue="1" operator="equal">
      <formula>"x"</formula>
    </cfRule>
  </conditionalFormatting>
  <conditionalFormatting sqref="H13:I13 L13">
    <cfRule type="expression" dxfId="25" priority="2" stopIfTrue="1">
      <formula>NOT(ISERROR(SEARCH("OJO",H13)))</formula>
    </cfRule>
  </conditionalFormatting>
  <dataValidations xWindow="61650" yWindow="29595" count="2">
    <dataValidation type="list" allowBlank="1" showErrorMessage="1" sqref="H15:H83">
      <formula1>$R$2:$T$2</formula1>
      <formula2>0</formula2>
    </dataValidation>
    <dataValidation type="list" allowBlank="1" showErrorMessage="1" sqref="AA15:AA83">
      <formula1>$AG$14:$AG$17</formula1>
      <formula2>0</formula2>
    </dataValidation>
  </dataValidations>
  <printOptions horizontalCentered="1" verticalCentered="1"/>
  <pageMargins left="0.31527777777777777" right="0.31527777777777777" top="0.74861111111111112" bottom="0.74861111111111112" header="0.31527777777777777" footer="0.31527777777777777"/>
  <pageSetup paperSize="9" firstPageNumber="0" orientation="landscape" horizontalDpi="300" verticalDpi="300" r:id="rId1"/>
  <headerFooter alignWithMargins="0">
    <oddHeader>&amp;C&amp;A</oddHeader>
    <oddFooter>&amp;R&amp;F</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9"/>
    <pageSetUpPr fitToPage="1"/>
  </sheetPr>
  <dimension ref="A1:AG84"/>
  <sheetViews>
    <sheetView topLeftCell="C1" zoomScale="70" zoomScaleNormal="70" workbookViewId="0">
      <selection activeCell="AC19" sqref="AC19"/>
    </sheetView>
  </sheetViews>
  <sheetFormatPr baseColWidth="10" defaultRowHeight="14.5" x14ac:dyDescent="0.35"/>
  <cols>
    <col min="1" max="1" width="7.81640625" customWidth="1"/>
    <col min="3" max="3" width="35.81640625" customWidth="1"/>
    <col min="4" max="4" width="13" customWidth="1"/>
    <col min="6" max="6" width="7.81640625" customWidth="1"/>
    <col min="7" max="7" width="8.26953125" customWidth="1"/>
    <col min="8" max="8" width="6.54296875" customWidth="1"/>
    <col min="9" max="9" width="6.7265625" customWidth="1"/>
    <col min="10" max="10" width="10.453125" customWidth="1"/>
    <col min="11" max="11" width="8.453125" customWidth="1"/>
    <col min="12" max="12" width="13.54296875" customWidth="1"/>
    <col min="13" max="13" width="10.7265625" customWidth="1"/>
    <col min="15" max="15" width="12.81640625" customWidth="1"/>
    <col min="16" max="16" width="12.26953125" customWidth="1"/>
    <col min="17" max="17" width="12.453125" customWidth="1"/>
    <col min="18" max="18" width="14.7265625" customWidth="1"/>
    <col min="19" max="19" width="14.453125" customWidth="1"/>
    <col min="20" max="20" width="12.54296875" bestFit="1" customWidth="1"/>
    <col min="21" max="21" width="0.1796875" customWidth="1"/>
    <col min="23" max="23" width="12.81640625" customWidth="1"/>
    <col min="24" max="24" width="12.81640625" hidden="1" customWidth="1"/>
    <col min="25" max="25" width="12.7265625" customWidth="1"/>
    <col min="28" max="28" width="12.81640625" customWidth="1"/>
    <col min="29" max="29" width="32.1796875" customWidth="1"/>
  </cols>
  <sheetData>
    <row r="1" spans="1:33" ht="15.5" x14ac:dyDescent="0.35">
      <c r="A1" s="5"/>
      <c r="B1" s="37"/>
      <c r="C1" s="37"/>
      <c r="D1" s="37"/>
      <c r="E1" s="37"/>
      <c r="F1" s="37"/>
      <c r="G1" s="37"/>
      <c r="H1" s="37"/>
      <c r="I1" s="37"/>
      <c r="J1" s="37"/>
      <c r="K1" s="37"/>
      <c r="L1" s="37"/>
      <c r="M1" s="37"/>
      <c r="N1" s="37"/>
      <c r="O1" s="407" t="s">
        <v>8</v>
      </c>
      <c r="P1" s="407"/>
      <c r="Q1" s="407"/>
      <c r="R1" s="400" t="str">
        <f>RESUMEN!D2</f>
        <v/>
      </c>
      <c r="S1" s="400"/>
      <c r="T1" s="37"/>
      <c r="U1" s="37"/>
      <c r="V1" s="37"/>
      <c r="W1" s="37"/>
      <c r="X1" s="37"/>
      <c r="Y1" s="37"/>
      <c r="Z1" s="37"/>
      <c r="AA1" s="37"/>
      <c r="AB1" s="37"/>
      <c r="AC1" s="37"/>
      <c r="AD1" s="37"/>
    </row>
    <row r="2" spans="1:33" ht="15.75" customHeight="1" x14ac:dyDescent="0.35">
      <c r="A2" s="402"/>
      <c r="B2" s="415" t="s">
        <v>274</v>
      </c>
      <c r="C2" s="415"/>
      <c r="D2" s="415"/>
      <c r="E2" s="403" t="str">
        <f>'SS-SMI'!E3</f>
        <v>2024</v>
      </c>
      <c r="F2" s="403"/>
      <c r="G2" s="430" t="s">
        <v>58</v>
      </c>
      <c r="H2" s="430"/>
      <c r="I2" s="432" t="str">
        <f>IF(RESUMEN!D3="","",RESUMEN!D3)</f>
        <v/>
      </c>
      <c r="J2" s="432"/>
      <c r="K2" s="432"/>
      <c r="L2" s="432"/>
      <c r="M2" s="432"/>
      <c r="N2" s="432"/>
      <c r="O2" s="141"/>
      <c r="P2" s="401" t="s">
        <v>59</v>
      </c>
      <c r="Q2" s="401"/>
      <c r="R2" s="143">
        <f>'SS-SMI'!D9</f>
        <v>2024</v>
      </c>
      <c r="S2" s="143">
        <f>'SS-SMI'!E9</f>
        <v>2025</v>
      </c>
      <c r="T2" s="143">
        <f>'SS-SMI'!F9</f>
        <v>2026</v>
      </c>
      <c r="U2" s="37"/>
      <c r="V2" s="37"/>
      <c r="W2" s="37"/>
      <c r="X2" s="37"/>
      <c r="Y2" s="37"/>
      <c r="Z2" s="37"/>
      <c r="AA2" s="37"/>
      <c r="AB2" s="37"/>
      <c r="AC2" s="37"/>
      <c r="AD2" s="37"/>
    </row>
    <row r="3" spans="1:33" ht="10.5" customHeight="1" x14ac:dyDescent="0.35">
      <c r="A3" s="402"/>
      <c r="B3" s="39"/>
      <c r="C3" s="410"/>
      <c r="D3" s="410"/>
      <c r="E3" s="39"/>
      <c r="F3" s="40"/>
      <c r="G3" s="430"/>
      <c r="H3" s="430"/>
      <c r="I3" s="432"/>
      <c r="J3" s="432"/>
      <c r="K3" s="432"/>
      <c r="L3" s="432"/>
      <c r="M3" s="432"/>
      <c r="N3" s="432"/>
      <c r="O3" s="414" t="s">
        <v>16</v>
      </c>
      <c r="P3" s="412"/>
      <c r="Q3" s="413"/>
      <c r="R3" s="144">
        <f>'SS-SMI'!D11</f>
        <v>53.61</v>
      </c>
      <c r="S3" s="144">
        <f>'SS-SMI'!E11</f>
        <v>55.97</v>
      </c>
      <c r="T3" s="144">
        <f>'SS-SMI'!F11</f>
        <v>0</v>
      </c>
      <c r="U3" s="37"/>
      <c r="V3" s="37"/>
      <c r="W3" s="37"/>
      <c r="X3" s="37"/>
      <c r="Y3" s="37"/>
      <c r="Z3" s="37"/>
      <c r="AA3" s="37"/>
      <c r="AB3" s="37"/>
      <c r="AC3" s="37"/>
      <c r="AD3" s="37"/>
    </row>
    <row r="4" spans="1:33" x14ac:dyDescent="0.35">
      <c r="A4" s="402"/>
      <c r="B4" s="39"/>
      <c r="C4" s="39"/>
      <c r="D4" s="411"/>
      <c r="E4" s="411"/>
      <c r="F4" s="411"/>
      <c r="G4" s="430"/>
      <c r="H4" s="430"/>
      <c r="I4" s="432"/>
      <c r="J4" s="432"/>
      <c r="K4" s="432"/>
      <c r="L4" s="432"/>
      <c r="M4" s="432"/>
      <c r="N4" s="432"/>
      <c r="O4" s="414" t="s">
        <v>20</v>
      </c>
      <c r="P4" s="412"/>
      <c r="Q4" s="413"/>
      <c r="R4" s="144">
        <f>'SS-SMI'!D12</f>
        <v>72.77</v>
      </c>
      <c r="S4" s="144">
        <f>'SS-SMI'!E12</f>
        <v>75.959999999999994</v>
      </c>
      <c r="T4" s="144">
        <f>'SS-SMI'!F12</f>
        <v>0</v>
      </c>
      <c r="U4" s="37"/>
      <c r="V4" s="37"/>
      <c r="W4" s="37"/>
      <c r="X4" s="37"/>
      <c r="Y4" s="37"/>
      <c r="Z4" s="37"/>
      <c r="AA4" s="37"/>
      <c r="AB4" s="37"/>
      <c r="AC4" s="37"/>
      <c r="AD4" s="37"/>
    </row>
    <row r="5" spans="1:33" ht="15.75" customHeight="1" x14ac:dyDescent="0.35">
      <c r="A5" s="402"/>
      <c r="B5" s="39"/>
      <c r="C5" s="39"/>
      <c r="D5" s="411"/>
      <c r="E5" s="411"/>
      <c r="F5" s="411"/>
      <c r="G5" s="41"/>
      <c r="H5" s="42"/>
      <c r="I5" s="43"/>
      <c r="J5" s="43"/>
      <c r="K5" s="43"/>
      <c r="L5" s="43"/>
      <c r="M5" s="43"/>
      <c r="N5" s="43"/>
      <c r="O5" s="414" t="s">
        <v>22</v>
      </c>
      <c r="P5" s="412"/>
      <c r="Q5" s="413"/>
      <c r="R5" s="144">
        <f>'SS-SMI'!D13</f>
        <v>4.07</v>
      </c>
      <c r="S5" s="144">
        <f>'SS-SMI'!E13</f>
        <v>4.25</v>
      </c>
      <c r="T5" s="144">
        <f>'SS-SMI'!F13</f>
        <v>0</v>
      </c>
      <c r="U5" s="37"/>
      <c r="V5" s="37"/>
      <c r="W5" s="37"/>
      <c r="X5" s="37"/>
      <c r="Y5" s="37"/>
      <c r="Z5" s="44"/>
      <c r="AA5" s="44"/>
      <c r="AB5" s="37"/>
      <c r="AC5" s="37"/>
      <c r="AD5" s="37"/>
    </row>
    <row r="6" spans="1:33" ht="15.75" customHeight="1" x14ac:dyDescent="0.35">
      <c r="A6" s="402"/>
      <c r="B6" s="46"/>
      <c r="C6" s="408" t="s">
        <v>60</v>
      </c>
      <c r="D6" s="408"/>
      <c r="E6" s="408"/>
      <c r="F6" s="409" t="str">
        <f>IF(RESUMEN!D4="","",RESUMEN!D4)</f>
        <v/>
      </c>
      <c r="G6" s="409"/>
      <c r="H6" s="43"/>
      <c r="I6" s="43"/>
      <c r="J6" s="43"/>
      <c r="K6" s="43"/>
      <c r="L6" s="43"/>
      <c r="M6" s="43"/>
      <c r="N6" s="43"/>
      <c r="O6" s="414" t="s">
        <v>24</v>
      </c>
      <c r="P6" s="412"/>
      <c r="Q6" s="413"/>
      <c r="R6" s="144">
        <f>'SS-SMI'!D14</f>
        <v>2</v>
      </c>
      <c r="S6" s="144">
        <f>'SS-SMI'!E14</f>
        <v>2.09</v>
      </c>
      <c r="T6" s="144">
        <f>'SS-SMI'!F14</f>
        <v>0</v>
      </c>
      <c r="U6" s="421"/>
      <c r="V6" s="421"/>
      <c r="W6" s="421"/>
      <c r="X6" s="421"/>
      <c r="Y6" s="421"/>
      <c r="Z6" s="47"/>
      <c r="AA6" s="47"/>
      <c r="AB6" s="37"/>
      <c r="AC6" s="37"/>
      <c r="AD6" s="37"/>
    </row>
    <row r="7" spans="1:33" ht="15.75" customHeight="1" x14ac:dyDescent="0.35">
      <c r="A7" s="402"/>
      <c r="B7" s="408" t="s">
        <v>61</v>
      </c>
      <c r="C7" s="408"/>
      <c r="D7" s="408"/>
      <c r="E7" s="408"/>
      <c r="F7" s="409" t="str">
        <f>IF(RESUMEN!D5="","",RESUMEN!D5)</f>
        <v/>
      </c>
      <c r="G7" s="409"/>
      <c r="H7" s="43"/>
      <c r="I7" s="43"/>
      <c r="J7" s="43"/>
      <c r="K7" s="43"/>
      <c r="L7" s="43"/>
      <c r="M7" s="43"/>
      <c r="N7" s="43"/>
      <c r="O7" s="422" t="s">
        <v>26</v>
      </c>
      <c r="P7" s="423"/>
      <c r="Q7" s="424"/>
      <c r="R7" s="144">
        <f>'SS-SMI'!D15</f>
        <v>3.82</v>
      </c>
      <c r="S7" s="144">
        <f>'SS-SMI'!E15</f>
        <v>3.99</v>
      </c>
      <c r="T7" s="144">
        <f>'SS-SMI'!F15</f>
        <v>0</v>
      </c>
      <c r="U7" s="428" t="s">
        <v>62</v>
      </c>
      <c r="V7" s="428"/>
      <c r="W7" s="428"/>
      <c r="X7" s="428"/>
      <c r="Y7" s="428"/>
      <c r="Z7" s="417">
        <f>'SS-SMI'!D24</f>
        <v>421</v>
      </c>
      <c r="AA7" s="417">
        <f>'SS-SMI'!E22</f>
        <v>39.466666666666669</v>
      </c>
      <c r="AB7" s="37"/>
      <c r="AC7" s="37"/>
      <c r="AD7" s="37"/>
    </row>
    <row r="8" spans="1:33" x14ac:dyDescent="0.35">
      <c r="A8" s="402"/>
      <c r="B8" s="418"/>
      <c r="C8" s="418"/>
      <c r="D8" s="418"/>
      <c r="E8" s="418"/>
      <c r="F8" s="43"/>
      <c r="G8" s="43"/>
      <c r="H8" s="43"/>
      <c r="I8" s="48"/>
      <c r="J8" s="48"/>
      <c r="K8" s="48"/>
      <c r="L8" s="48"/>
      <c r="M8" s="48"/>
      <c r="N8" s="48"/>
      <c r="O8" s="425"/>
      <c r="P8" s="426"/>
      <c r="Q8" s="427"/>
      <c r="R8" s="144">
        <f>'SS-SMI'!D16</f>
        <v>3.56</v>
      </c>
      <c r="S8" s="144">
        <f>'SS-SMI'!E16</f>
        <v>3.72</v>
      </c>
      <c r="T8" s="144">
        <f>'SS-SMI'!F16</f>
        <v>0</v>
      </c>
      <c r="U8" s="49"/>
      <c r="V8" s="49"/>
      <c r="W8" s="49"/>
      <c r="X8" s="49"/>
      <c r="Y8" s="49"/>
      <c r="Z8" s="37"/>
      <c r="AA8" s="37"/>
      <c r="AB8" s="37"/>
      <c r="AC8" s="37"/>
      <c r="AD8" s="37"/>
    </row>
    <row r="9" spans="1:33" x14ac:dyDescent="0.35">
      <c r="A9" s="402"/>
      <c r="B9" s="128"/>
      <c r="C9" s="128"/>
      <c r="D9" s="128"/>
      <c r="E9" s="128"/>
      <c r="F9" s="43"/>
      <c r="G9" s="43"/>
      <c r="H9" s="43"/>
      <c r="I9" s="48"/>
      <c r="J9" s="48"/>
      <c r="K9" s="48"/>
      <c r="L9" s="48"/>
      <c r="M9" s="48"/>
      <c r="N9" s="48"/>
      <c r="O9" s="414" t="s">
        <v>245</v>
      </c>
      <c r="P9" s="412"/>
      <c r="Q9" s="413"/>
      <c r="R9" s="144">
        <f>'SS-SMI'!D17</f>
        <v>7.6726459999999985</v>
      </c>
      <c r="S9" s="144">
        <f>'SS-SMI'!E17</f>
        <v>9.2540399999999998</v>
      </c>
      <c r="T9" s="144">
        <f>'SS-SMI'!F17</f>
        <v>0</v>
      </c>
      <c r="U9" s="49"/>
      <c r="V9" s="49"/>
      <c r="W9" s="49"/>
      <c r="X9" s="49"/>
      <c r="Y9" s="49"/>
      <c r="Z9" s="37"/>
      <c r="AA9" s="37"/>
      <c r="AB9" s="37"/>
      <c r="AC9" s="37"/>
      <c r="AD9" s="37"/>
    </row>
    <row r="10" spans="1:33" x14ac:dyDescent="0.35">
      <c r="A10" s="402"/>
      <c r="B10" s="37"/>
      <c r="C10" s="37"/>
      <c r="D10" s="37"/>
      <c r="E10" s="37"/>
      <c r="F10" s="43"/>
      <c r="G10" s="43"/>
      <c r="H10" s="43"/>
      <c r="I10" s="48"/>
      <c r="J10" s="48"/>
      <c r="K10" s="48"/>
      <c r="L10" s="48"/>
      <c r="M10" s="48"/>
      <c r="N10" s="48"/>
      <c r="O10" s="401" t="s">
        <v>246</v>
      </c>
      <c r="P10" s="401"/>
      <c r="Q10" s="401"/>
      <c r="R10" s="50">
        <f>'SS-SMI'!D18</f>
        <v>147.50264599999997</v>
      </c>
      <c r="S10" s="50">
        <f>'SS-SMI'!E18</f>
        <v>155.23404000000002</v>
      </c>
      <c r="T10" s="50">
        <f>'SS-SMI'!F18</f>
        <v>0</v>
      </c>
      <c r="U10" s="37"/>
      <c r="V10" s="37"/>
      <c r="W10" s="37"/>
      <c r="X10" s="37"/>
      <c r="Y10" s="37"/>
      <c r="Z10" s="37"/>
      <c r="AA10" s="37"/>
      <c r="AB10" s="37"/>
      <c r="AC10" s="37"/>
      <c r="AD10" s="37"/>
    </row>
    <row r="11" spans="1:33" x14ac:dyDescent="0.35">
      <c r="A11" s="402"/>
      <c r="B11" s="37"/>
      <c r="C11" s="37"/>
      <c r="D11" s="37"/>
      <c r="E11" s="51"/>
      <c r="F11" s="43"/>
      <c r="G11" s="43"/>
      <c r="H11" s="43"/>
      <c r="I11" s="52"/>
      <c r="J11" s="52"/>
      <c r="K11" s="52"/>
      <c r="L11" s="52"/>
      <c r="M11" s="52"/>
      <c r="N11" s="52"/>
      <c r="O11" s="401" t="s">
        <v>63</v>
      </c>
      <c r="P11" s="401"/>
      <c r="Q11" s="401"/>
      <c r="R11" s="142">
        <f>'SS-SMI'!D22</f>
        <v>37.799999999999997</v>
      </c>
      <c r="S11" s="142">
        <f>'SS-SMI'!E22</f>
        <v>39.466666666666669</v>
      </c>
      <c r="T11" s="142">
        <f>'SS-SMI'!F22</f>
        <v>0</v>
      </c>
      <c r="U11" s="37"/>
      <c r="V11" s="37"/>
      <c r="W11" s="37"/>
      <c r="X11" s="37"/>
      <c r="Y11" s="37"/>
      <c r="Z11" s="37"/>
      <c r="AA11" s="37"/>
      <c r="AB11" s="53"/>
      <c r="AC11" s="37"/>
      <c r="AD11" s="37"/>
    </row>
    <row r="12" spans="1:33" x14ac:dyDescent="0.35">
      <c r="A12" s="402"/>
      <c r="B12" s="37"/>
      <c r="C12" s="37"/>
      <c r="D12" s="37"/>
      <c r="E12" s="37"/>
      <c r="F12" s="37"/>
      <c r="G12" s="37"/>
      <c r="H12" s="43"/>
      <c r="I12" s="43"/>
      <c r="J12" s="43"/>
      <c r="K12" s="43"/>
      <c r="L12" s="43"/>
      <c r="M12" s="43"/>
      <c r="N12" s="43"/>
      <c r="O12" s="141"/>
      <c r="P12" s="401" t="s">
        <v>64</v>
      </c>
      <c r="Q12" s="401"/>
      <c r="R12" s="145">
        <f>'SS-SMI'!D21</f>
        <v>1134</v>
      </c>
      <c r="S12" s="145">
        <f>'SS-SMI'!E21</f>
        <v>1184</v>
      </c>
      <c r="T12" s="145">
        <f>'SS-SMI'!F21</f>
        <v>0</v>
      </c>
      <c r="U12" s="37"/>
      <c r="V12" s="37"/>
      <c r="W12" s="37"/>
      <c r="X12" s="37"/>
      <c r="Y12" s="37"/>
      <c r="Z12" s="37"/>
      <c r="AA12" s="37"/>
      <c r="AB12" s="37"/>
      <c r="AC12" s="37"/>
      <c r="AD12" s="37"/>
    </row>
    <row r="13" spans="1:33" ht="15" customHeight="1" x14ac:dyDescent="0.35">
      <c r="A13" s="360"/>
      <c r="B13" s="37"/>
      <c r="C13" s="37"/>
      <c r="D13" s="37"/>
      <c r="E13" s="37"/>
      <c r="F13" s="419" t="s">
        <v>65</v>
      </c>
      <c r="G13" s="419"/>
      <c r="H13" s="54"/>
      <c r="I13" s="420" t="s">
        <v>66</v>
      </c>
      <c r="J13" s="420"/>
      <c r="K13" s="420"/>
      <c r="L13" s="54"/>
      <c r="M13" s="43"/>
      <c r="N13" s="43"/>
      <c r="O13" s="42"/>
      <c r="P13" s="42"/>
      <c r="Q13" s="42"/>
      <c r="R13" s="42"/>
      <c r="S13" s="37"/>
      <c r="T13" s="37"/>
      <c r="U13" s="37"/>
      <c r="V13" s="37"/>
      <c r="W13" s="416" t="s">
        <v>67</v>
      </c>
      <c r="X13" s="416"/>
      <c r="Y13" s="416"/>
      <c r="Z13" s="37"/>
      <c r="AA13" s="37"/>
      <c r="AB13" s="37"/>
      <c r="AC13" s="37"/>
      <c r="AD13" s="37"/>
    </row>
    <row r="14" spans="1:33" ht="65.25" customHeight="1" x14ac:dyDescent="0.35">
      <c r="A14" s="326" t="s">
        <v>68</v>
      </c>
      <c r="B14" s="326" t="s">
        <v>41</v>
      </c>
      <c r="C14" s="326" t="s">
        <v>69</v>
      </c>
      <c r="D14" s="326" t="s">
        <v>70</v>
      </c>
      <c r="E14" s="326" t="s">
        <v>71</v>
      </c>
      <c r="F14" s="326" t="s">
        <v>72</v>
      </c>
      <c r="G14" s="326" t="s">
        <v>73</v>
      </c>
      <c r="H14" s="326" t="s">
        <v>13</v>
      </c>
      <c r="I14" s="326" t="s">
        <v>74</v>
      </c>
      <c r="J14" s="326" t="s">
        <v>75</v>
      </c>
      <c r="K14" s="326" t="s">
        <v>76</v>
      </c>
      <c r="L14" s="326" t="s">
        <v>227</v>
      </c>
      <c r="M14" s="326" t="s">
        <v>78</v>
      </c>
      <c r="N14" s="326" t="s">
        <v>79</v>
      </c>
      <c r="O14" s="326" t="s">
        <v>80</v>
      </c>
      <c r="P14" s="326" t="s">
        <v>81</v>
      </c>
      <c r="Q14" s="326" t="s">
        <v>82</v>
      </c>
      <c r="R14" s="326" t="s">
        <v>83</v>
      </c>
      <c r="S14" s="326" t="s">
        <v>84</v>
      </c>
      <c r="T14" s="326" t="s">
        <v>85</v>
      </c>
      <c r="U14" s="326" t="s">
        <v>86</v>
      </c>
      <c r="V14" s="326" t="s">
        <v>87</v>
      </c>
      <c r="W14" s="326" t="s">
        <v>88</v>
      </c>
      <c r="X14" s="326" t="s">
        <v>89</v>
      </c>
      <c r="Y14" s="326" t="s">
        <v>90</v>
      </c>
      <c r="Z14" s="326" t="s">
        <v>91</v>
      </c>
      <c r="AA14" s="326" t="s">
        <v>92</v>
      </c>
      <c r="AB14" s="326" t="s">
        <v>93</v>
      </c>
      <c r="AC14" s="326" t="s">
        <v>94</v>
      </c>
      <c r="AD14" s="326" t="s">
        <v>45</v>
      </c>
    </row>
    <row r="15" spans="1:33" ht="20.149999999999999" customHeight="1" x14ac:dyDescent="0.35">
      <c r="A15" s="327">
        <v>1</v>
      </c>
      <c r="B15" s="328" t="str">
        <f>IF(RESUMEN!B9="","",RESUMEN!B9)</f>
        <v/>
      </c>
      <c r="C15" s="329" t="str">
        <f>IF(RESUMEN!C9="","",RESUMEN!C9)</f>
        <v/>
      </c>
      <c r="D15" s="328" t="str">
        <f>IF(RESUMEN!D9="","",RESUMEN!D9)</f>
        <v/>
      </c>
      <c r="E15" s="330"/>
      <c r="F15" s="331">
        <f>IF(G15&gt;E15, "error",E15-G15)</f>
        <v>0</v>
      </c>
      <c r="G15" s="330"/>
      <c r="H15" s="330"/>
      <c r="I15" s="332">
        <f>IF(H15=$R$2,'SS-SMI'!$H$22,IF(H15=$S$2,'SS-SMI'!$I$22,IF(H15=$T$2,'SS-SMI'!$J$22,0)))</f>
        <v>0</v>
      </c>
      <c r="J15" s="332">
        <f>SUM(I15*E15)</f>
        <v>0</v>
      </c>
      <c r="K15" s="332">
        <f t="shared" ref="K15:K83" si="0">SUM(J15*14/12)</f>
        <v>0</v>
      </c>
      <c r="L15" s="333"/>
      <c r="M15" s="333"/>
      <c r="N15" s="333"/>
      <c r="O15" s="332">
        <f t="shared" ref="O15:O46" si="1">SUM(L15)</f>
        <v>0</v>
      </c>
      <c r="P15" s="332">
        <f t="shared" ref="P15:P53" si="2">SUM(O15-N15)</f>
        <v>0</v>
      </c>
      <c r="Q15" s="332">
        <f>IF(E15="",0,IF(H15=$R$2,$R$10*F15/E15,IF(H15=$S$2,$S$10*F15/E15,IF(H15=$T$2,$T$10*F15/E15,0))))</f>
        <v>0</v>
      </c>
      <c r="R15" s="334">
        <f>IF(E15="",0,IF(H15=$R$2,$R$10*G15/E15,IF(H15=$S$2,$S$10*G15/E15,IF(H15=$T$2,$T$10*G15/E15,0))))</f>
        <v>0</v>
      </c>
      <c r="S15" s="335">
        <v>0</v>
      </c>
      <c r="T15" s="335">
        <v>0</v>
      </c>
      <c r="U15" s="335"/>
      <c r="V15" s="336">
        <f t="shared" ref="V15:V83" si="3">SUM(O15+Q15+R15-S15-T15)</f>
        <v>0</v>
      </c>
      <c r="W15" s="336">
        <f>P15+Q15+R15-S15-T15</f>
        <v>0</v>
      </c>
      <c r="X15" s="333"/>
      <c r="Y15" s="337">
        <f>IF(X15&lt;&gt;0,SUM((P15-S15-T15+R15+Q15)+X15),W15)</f>
        <v>0</v>
      </c>
      <c r="Z15" s="338"/>
      <c r="AA15" s="339"/>
      <c r="AB15" s="340"/>
      <c r="AC15" s="339"/>
      <c r="AD15" s="341">
        <f>IF((Y15&gt;V15),0,(V15-Y15))</f>
        <v>0</v>
      </c>
      <c r="AG15" s="55" t="s">
        <v>95</v>
      </c>
    </row>
    <row r="16" spans="1:33" ht="20.149999999999999" customHeight="1" x14ac:dyDescent="0.35">
      <c r="A16" s="327">
        <f>SUM(A15+1)</f>
        <v>2</v>
      </c>
      <c r="B16" s="328" t="str">
        <f>IF(RESUMEN!B10="","",RESUMEN!B10)</f>
        <v/>
      </c>
      <c r="C16" s="329" t="str">
        <f>IF(RESUMEN!C10="","",RESUMEN!C10)</f>
        <v/>
      </c>
      <c r="D16" s="328" t="str">
        <f>IF(RESUMEN!D10="","",RESUMEN!D10)</f>
        <v/>
      </c>
      <c r="E16" s="330"/>
      <c r="F16" s="331">
        <f t="shared" ref="F16:F83" si="4">IF(G16&gt;E16, "error",E16-G16)</f>
        <v>0</v>
      </c>
      <c r="G16" s="330"/>
      <c r="H16" s="330"/>
      <c r="I16" s="332">
        <f>IF(H16=$R$2,'SS-SMI'!$H$22,IF(H16=$S$2,'SS-SMI'!$I$22,IF(H16=$T$2,'SS-SMI'!$J$22,0)))</f>
        <v>0</v>
      </c>
      <c r="J16" s="332">
        <f t="shared" ref="J16:J83" si="5">SUM(I16*E16)</f>
        <v>0</v>
      </c>
      <c r="K16" s="332">
        <f t="shared" si="0"/>
        <v>0</v>
      </c>
      <c r="L16" s="333"/>
      <c r="M16" s="333"/>
      <c r="N16" s="333"/>
      <c r="O16" s="332">
        <f t="shared" si="1"/>
        <v>0</v>
      </c>
      <c r="P16" s="332">
        <f t="shared" si="2"/>
        <v>0</v>
      </c>
      <c r="Q16" s="332">
        <f t="shared" ref="Q16:Q83" si="6">IF(E16="",0,IF(H16=$R$2,$R$10*F16/E16,IF(H16=$S$2,$S$10*F16/E16,IF(H16=$T$2,$T$10*F16/E16,0))))</f>
        <v>0</v>
      </c>
      <c r="R16" s="334">
        <f t="shared" ref="R16:R83" si="7">IF(E16="",0,IF(H16=$R$2,$R$10*G16/E16,IF(H16=$S$2,$S$10*G16/E16,IF(H16=$T$2,$T$10*G16/E16,0))))</f>
        <v>0</v>
      </c>
      <c r="S16" s="335">
        <v>0</v>
      </c>
      <c r="T16" s="335">
        <v>0</v>
      </c>
      <c r="U16" s="335"/>
      <c r="V16" s="336">
        <f t="shared" si="3"/>
        <v>0</v>
      </c>
      <c r="W16" s="336">
        <f t="shared" ref="W16:W83" si="8">P16+Q16+R16-S16-T16</f>
        <v>0</v>
      </c>
      <c r="X16" s="333"/>
      <c r="Y16" s="337">
        <f t="shared" ref="Y16:Y83" si="9">IF(X16&lt;&gt;0,SUM((P16-S16-T16+R16+Q16)+X16),W16)</f>
        <v>0</v>
      </c>
      <c r="Z16" s="338"/>
      <c r="AA16" s="339"/>
      <c r="AB16" s="340"/>
      <c r="AC16" s="339"/>
      <c r="AD16" s="341">
        <f t="shared" ref="AD16:AD83" si="10">IF((Y16&gt;V16),0,(V16-Y16))</f>
        <v>0</v>
      </c>
      <c r="AG16" s="55" t="s">
        <v>96</v>
      </c>
    </row>
    <row r="17" spans="1:33" ht="20.149999999999999" customHeight="1" x14ac:dyDescent="0.35">
      <c r="A17" s="327">
        <f t="shared" ref="A17:A83" si="11">SUM(A16+1)</f>
        <v>3</v>
      </c>
      <c r="B17" s="328" t="str">
        <f>IF(RESUMEN!B11="","",RESUMEN!B11)</f>
        <v/>
      </c>
      <c r="C17" s="329" t="str">
        <f>IF(RESUMEN!C11="","",RESUMEN!C11)</f>
        <v/>
      </c>
      <c r="D17" s="328" t="str">
        <f>IF(RESUMEN!D11="","",RESUMEN!D11)</f>
        <v/>
      </c>
      <c r="E17" s="330"/>
      <c r="F17" s="331">
        <f t="shared" si="4"/>
        <v>0</v>
      </c>
      <c r="G17" s="330"/>
      <c r="H17" s="330"/>
      <c r="I17" s="332">
        <f>IF(H17=$R$2,'SS-SMI'!$H$22,IF(H17=$S$2,'SS-SMI'!$I$22,IF(H17=$T$2,'SS-SMI'!$J$22,0)))</f>
        <v>0</v>
      </c>
      <c r="J17" s="332">
        <f t="shared" si="5"/>
        <v>0</v>
      </c>
      <c r="K17" s="332">
        <f t="shared" si="0"/>
        <v>0</v>
      </c>
      <c r="L17" s="333"/>
      <c r="M17" s="333"/>
      <c r="N17" s="333"/>
      <c r="O17" s="332">
        <f t="shared" si="1"/>
        <v>0</v>
      </c>
      <c r="P17" s="332">
        <f t="shared" si="2"/>
        <v>0</v>
      </c>
      <c r="Q17" s="332">
        <f t="shared" si="6"/>
        <v>0</v>
      </c>
      <c r="R17" s="334">
        <f t="shared" si="7"/>
        <v>0</v>
      </c>
      <c r="S17" s="335">
        <v>0</v>
      </c>
      <c r="T17" s="335">
        <v>0</v>
      </c>
      <c r="U17" s="335"/>
      <c r="V17" s="336">
        <f t="shared" si="3"/>
        <v>0</v>
      </c>
      <c r="W17" s="336">
        <f t="shared" si="8"/>
        <v>0</v>
      </c>
      <c r="X17" s="333"/>
      <c r="Y17" s="337">
        <f t="shared" si="9"/>
        <v>0</v>
      </c>
      <c r="Z17" s="338"/>
      <c r="AA17" s="339"/>
      <c r="AB17" s="340"/>
      <c r="AC17" s="339"/>
      <c r="AD17" s="341">
        <f t="shared" si="10"/>
        <v>0</v>
      </c>
      <c r="AG17" s="55" t="s">
        <v>97</v>
      </c>
    </row>
    <row r="18" spans="1:33" ht="20.149999999999999" customHeight="1" x14ac:dyDescent="0.35">
      <c r="A18" s="327">
        <f t="shared" si="11"/>
        <v>4</v>
      </c>
      <c r="B18" s="328" t="str">
        <f>IF(RESUMEN!B12="","",RESUMEN!B12)</f>
        <v/>
      </c>
      <c r="C18" s="329" t="str">
        <f>IF(RESUMEN!C12="","",RESUMEN!C12)</f>
        <v/>
      </c>
      <c r="D18" s="328" t="str">
        <f>IF(RESUMEN!D12="","",RESUMEN!D12)</f>
        <v/>
      </c>
      <c r="E18" s="330"/>
      <c r="F18" s="331">
        <f t="shared" si="4"/>
        <v>0</v>
      </c>
      <c r="G18" s="330"/>
      <c r="H18" s="330"/>
      <c r="I18" s="332">
        <f>IF(H18=$R$2,'SS-SMI'!$H$22,IF(H18=$S$2,'SS-SMI'!$I$22,IF(H18=$T$2,'SS-SMI'!$J$22,0)))</f>
        <v>0</v>
      </c>
      <c r="J18" s="332">
        <f t="shared" si="5"/>
        <v>0</v>
      </c>
      <c r="K18" s="332">
        <f t="shared" si="0"/>
        <v>0</v>
      </c>
      <c r="L18" s="333"/>
      <c r="M18" s="333"/>
      <c r="N18" s="333"/>
      <c r="O18" s="332">
        <f t="shared" si="1"/>
        <v>0</v>
      </c>
      <c r="P18" s="332">
        <f t="shared" si="2"/>
        <v>0</v>
      </c>
      <c r="Q18" s="332">
        <f t="shared" si="6"/>
        <v>0</v>
      </c>
      <c r="R18" s="334">
        <f t="shared" si="7"/>
        <v>0</v>
      </c>
      <c r="S18" s="335">
        <v>0</v>
      </c>
      <c r="T18" s="335">
        <v>0</v>
      </c>
      <c r="U18" s="335"/>
      <c r="V18" s="336">
        <f t="shared" si="3"/>
        <v>0</v>
      </c>
      <c r="W18" s="336">
        <f t="shared" si="8"/>
        <v>0</v>
      </c>
      <c r="X18" s="333"/>
      <c r="Y18" s="337">
        <f t="shared" si="9"/>
        <v>0</v>
      </c>
      <c r="Z18" s="338"/>
      <c r="AA18" s="339"/>
      <c r="AB18" s="340"/>
      <c r="AC18" s="339"/>
      <c r="AD18" s="341">
        <f t="shared" si="10"/>
        <v>0</v>
      </c>
    </row>
    <row r="19" spans="1:33" ht="20.149999999999999" customHeight="1" x14ac:dyDescent="0.35">
      <c r="A19" s="327">
        <f t="shared" si="11"/>
        <v>5</v>
      </c>
      <c r="B19" s="328" t="str">
        <f>IF(RESUMEN!B13="","",RESUMEN!B13)</f>
        <v/>
      </c>
      <c r="C19" s="329" t="str">
        <f>IF(RESUMEN!C13="","",RESUMEN!C13)</f>
        <v/>
      </c>
      <c r="D19" s="328" t="str">
        <f>IF(RESUMEN!D13="","",RESUMEN!D13)</f>
        <v/>
      </c>
      <c r="E19" s="330"/>
      <c r="F19" s="331">
        <f t="shared" si="4"/>
        <v>0</v>
      </c>
      <c r="G19" s="330"/>
      <c r="H19" s="330"/>
      <c r="I19" s="332">
        <f>IF(H19=$R$2,'SS-SMI'!$H$22,IF(H19=$S$2,'SS-SMI'!$I$22,IF(H19=$T$2,'SS-SMI'!$J$22,0)))</f>
        <v>0</v>
      </c>
      <c r="J19" s="332">
        <f t="shared" si="5"/>
        <v>0</v>
      </c>
      <c r="K19" s="332">
        <f t="shared" si="0"/>
        <v>0</v>
      </c>
      <c r="L19" s="333"/>
      <c r="M19" s="333"/>
      <c r="N19" s="333"/>
      <c r="O19" s="332">
        <f t="shared" si="1"/>
        <v>0</v>
      </c>
      <c r="P19" s="332">
        <f t="shared" si="2"/>
        <v>0</v>
      </c>
      <c r="Q19" s="332">
        <f t="shared" si="6"/>
        <v>0</v>
      </c>
      <c r="R19" s="334">
        <f t="shared" si="7"/>
        <v>0</v>
      </c>
      <c r="S19" s="335">
        <v>0</v>
      </c>
      <c r="T19" s="335">
        <v>0</v>
      </c>
      <c r="U19" s="335"/>
      <c r="V19" s="336">
        <f t="shared" si="3"/>
        <v>0</v>
      </c>
      <c r="W19" s="336">
        <f t="shared" si="8"/>
        <v>0</v>
      </c>
      <c r="X19" s="333"/>
      <c r="Y19" s="337">
        <f t="shared" si="9"/>
        <v>0</v>
      </c>
      <c r="Z19" s="338"/>
      <c r="AA19" s="339"/>
      <c r="AB19" s="340"/>
      <c r="AC19" s="339"/>
      <c r="AD19" s="341">
        <f t="shared" si="10"/>
        <v>0</v>
      </c>
    </row>
    <row r="20" spans="1:33" ht="20.149999999999999" customHeight="1" x14ac:dyDescent="0.35">
      <c r="A20" s="327">
        <f t="shared" si="11"/>
        <v>6</v>
      </c>
      <c r="B20" s="328" t="str">
        <f>IF(RESUMEN!B14="","",RESUMEN!B14)</f>
        <v/>
      </c>
      <c r="C20" s="329" t="str">
        <f>IF(RESUMEN!C14="","",RESUMEN!C14)</f>
        <v/>
      </c>
      <c r="D20" s="328" t="str">
        <f>IF(RESUMEN!D14="","",RESUMEN!D14)</f>
        <v/>
      </c>
      <c r="E20" s="330"/>
      <c r="F20" s="331">
        <f t="shared" si="4"/>
        <v>0</v>
      </c>
      <c r="G20" s="330"/>
      <c r="H20" s="330"/>
      <c r="I20" s="332">
        <f>IF(H20=$R$2,'SS-SMI'!$H$22,IF(H20=$S$2,'SS-SMI'!$I$22,IF(H20=$T$2,'SS-SMI'!$J$22,0)))</f>
        <v>0</v>
      </c>
      <c r="J20" s="332">
        <f t="shared" si="5"/>
        <v>0</v>
      </c>
      <c r="K20" s="332">
        <f t="shared" si="0"/>
        <v>0</v>
      </c>
      <c r="L20" s="333"/>
      <c r="M20" s="333"/>
      <c r="N20" s="333"/>
      <c r="O20" s="332">
        <f t="shared" si="1"/>
        <v>0</v>
      </c>
      <c r="P20" s="332">
        <f t="shared" si="2"/>
        <v>0</v>
      </c>
      <c r="Q20" s="332">
        <f t="shared" si="6"/>
        <v>0</v>
      </c>
      <c r="R20" s="334">
        <f t="shared" si="7"/>
        <v>0</v>
      </c>
      <c r="S20" s="335">
        <v>0</v>
      </c>
      <c r="T20" s="335">
        <v>0</v>
      </c>
      <c r="U20" s="335"/>
      <c r="V20" s="336">
        <f t="shared" si="3"/>
        <v>0</v>
      </c>
      <c r="W20" s="336">
        <f t="shared" si="8"/>
        <v>0</v>
      </c>
      <c r="X20" s="333"/>
      <c r="Y20" s="337">
        <f t="shared" si="9"/>
        <v>0</v>
      </c>
      <c r="Z20" s="338"/>
      <c r="AA20" s="339"/>
      <c r="AB20" s="340"/>
      <c r="AC20" s="339"/>
      <c r="AD20" s="341">
        <f t="shared" si="10"/>
        <v>0</v>
      </c>
    </row>
    <row r="21" spans="1:33" ht="20.149999999999999" customHeight="1" x14ac:dyDescent="0.35">
      <c r="A21" s="327">
        <f t="shared" si="11"/>
        <v>7</v>
      </c>
      <c r="B21" s="328" t="str">
        <f>IF(RESUMEN!B15="","",RESUMEN!B15)</f>
        <v/>
      </c>
      <c r="C21" s="329" t="str">
        <f>IF(RESUMEN!C15="","",RESUMEN!C15)</f>
        <v/>
      </c>
      <c r="D21" s="328" t="str">
        <f>IF(RESUMEN!D15="","",RESUMEN!D15)</f>
        <v/>
      </c>
      <c r="E21" s="330"/>
      <c r="F21" s="331">
        <f t="shared" si="4"/>
        <v>0</v>
      </c>
      <c r="G21" s="330"/>
      <c r="H21" s="330"/>
      <c r="I21" s="332">
        <f>IF(H21=$R$2,'SS-SMI'!$H$22,IF(H21=$S$2,'SS-SMI'!$I$22,IF(H21=$T$2,'SS-SMI'!$J$22,0)))</f>
        <v>0</v>
      </c>
      <c r="J21" s="332">
        <f t="shared" si="5"/>
        <v>0</v>
      </c>
      <c r="K21" s="332">
        <f t="shared" si="0"/>
        <v>0</v>
      </c>
      <c r="L21" s="333"/>
      <c r="M21" s="333"/>
      <c r="N21" s="333"/>
      <c r="O21" s="332">
        <f t="shared" si="1"/>
        <v>0</v>
      </c>
      <c r="P21" s="332">
        <f t="shared" si="2"/>
        <v>0</v>
      </c>
      <c r="Q21" s="332">
        <f t="shared" si="6"/>
        <v>0</v>
      </c>
      <c r="R21" s="334">
        <f t="shared" si="7"/>
        <v>0</v>
      </c>
      <c r="S21" s="335">
        <v>0</v>
      </c>
      <c r="T21" s="335">
        <v>0</v>
      </c>
      <c r="U21" s="335"/>
      <c r="V21" s="336">
        <f t="shared" si="3"/>
        <v>0</v>
      </c>
      <c r="W21" s="336">
        <f t="shared" si="8"/>
        <v>0</v>
      </c>
      <c r="X21" s="333"/>
      <c r="Y21" s="337">
        <f t="shared" si="9"/>
        <v>0</v>
      </c>
      <c r="Z21" s="338"/>
      <c r="AA21" s="339"/>
      <c r="AB21" s="340"/>
      <c r="AC21" s="339"/>
      <c r="AD21" s="341">
        <f t="shared" si="10"/>
        <v>0</v>
      </c>
    </row>
    <row r="22" spans="1:33" ht="20.149999999999999" customHeight="1" x14ac:dyDescent="0.35">
      <c r="A22" s="327">
        <f t="shared" si="11"/>
        <v>8</v>
      </c>
      <c r="B22" s="328" t="str">
        <f>IF(RESUMEN!B16="","",RESUMEN!B16)</f>
        <v/>
      </c>
      <c r="C22" s="329" t="str">
        <f>IF(RESUMEN!C16="","",RESUMEN!C16)</f>
        <v/>
      </c>
      <c r="D22" s="328" t="str">
        <f>IF(RESUMEN!D16="","",RESUMEN!D16)</f>
        <v/>
      </c>
      <c r="E22" s="330"/>
      <c r="F22" s="331">
        <f t="shared" si="4"/>
        <v>0</v>
      </c>
      <c r="G22" s="330"/>
      <c r="H22" s="330"/>
      <c r="I22" s="332">
        <f>IF(H22=$R$2,'SS-SMI'!$H$22,IF(H22=$S$2,'SS-SMI'!$I$22,IF(H22=$T$2,'SS-SMI'!$J$22,0)))</f>
        <v>0</v>
      </c>
      <c r="J22" s="332">
        <f t="shared" si="5"/>
        <v>0</v>
      </c>
      <c r="K22" s="332">
        <f t="shared" si="0"/>
        <v>0</v>
      </c>
      <c r="L22" s="333"/>
      <c r="M22" s="333"/>
      <c r="N22" s="333"/>
      <c r="O22" s="332">
        <f t="shared" si="1"/>
        <v>0</v>
      </c>
      <c r="P22" s="332">
        <f t="shared" si="2"/>
        <v>0</v>
      </c>
      <c r="Q22" s="332">
        <f t="shared" si="6"/>
        <v>0</v>
      </c>
      <c r="R22" s="334">
        <f t="shared" si="7"/>
        <v>0</v>
      </c>
      <c r="S22" s="335">
        <v>0</v>
      </c>
      <c r="T22" s="335">
        <v>0</v>
      </c>
      <c r="U22" s="335"/>
      <c r="V22" s="336">
        <f t="shared" si="3"/>
        <v>0</v>
      </c>
      <c r="W22" s="336">
        <f t="shared" si="8"/>
        <v>0</v>
      </c>
      <c r="X22" s="333"/>
      <c r="Y22" s="337">
        <f t="shared" si="9"/>
        <v>0</v>
      </c>
      <c r="Z22" s="338"/>
      <c r="AA22" s="339"/>
      <c r="AB22" s="340"/>
      <c r="AC22" s="342"/>
      <c r="AD22" s="341">
        <f t="shared" si="10"/>
        <v>0</v>
      </c>
    </row>
    <row r="23" spans="1:33" ht="20.149999999999999" customHeight="1" x14ac:dyDescent="0.35">
      <c r="A23" s="327">
        <f t="shared" si="11"/>
        <v>9</v>
      </c>
      <c r="B23" s="328" t="str">
        <f>IF(RESUMEN!B17="","",RESUMEN!B17)</f>
        <v/>
      </c>
      <c r="C23" s="329" t="str">
        <f>IF(RESUMEN!C17="","",RESUMEN!C17)</f>
        <v/>
      </c>
      <c r="D23" s="328" t="str">
        <f>IF(RESUMEN!D17="","",RESUMEN!D17)</f>
        <v/>
      </c>
      <c r="E23" s="330"/>
      <c r="F23" s="331">
        <f t="shared" si="4"/>
        <v>0</v>
      </c>
      <c r="G23" s="330"/>
      <c r="H23" s="330"/>
      <c r="I23" s="332">
        <f>IF(H23=$R$2,'SS-SMI'!$H$22,IF(H23=$S$2,'SS-SMI'!$I$22,IF(H23=$T$2,'SS-SMI'!$J$22,0)))</f>
        <v>0</v>
      </c>
      <c r="J23" s="332">
        <f t="shared" si="5"/>
        <v>0</v>
      </c>
      <c r="K23" s="332">
        <f t="shared" si="0"/>
        <v>0</v>
      </c>
      <c r="L23" s="333"/>
      <c r="M23" s="333"/>
      <c r="N23" s="333"/>
      <c r="O23" s="332">
        <f t="shared" si="1"/>
        <v>0</v>
      </c>
      <c r="P23" s="332">
        <f t="shared" si="2"/>
        <v>0</v>
      </c>
      <c r="Q23" s="332">
        <f t="shared" si="6"/>
        <v>0</v>
      </c>
      <c r="R23" s="334">
        <f t="shared" si="7"/>
        <v>0</v>
      </c>
      <c r="S23" s="335">
        <v>0</v>
      </c>
      <c r="T23" s="335">
        <v>0</v>
      </c>
      <c r="U23" s="335"/>
      <c r="V23" s="336">
        <f t="shared" si="3"/>
        <v>0</v>
      </c>
      <c r="W23" s="336">
        <f t="shared" si="8"/>
        <v>0</v>
      </c>
      <c r="X23" s="333"/>
      <c r="Y23" s="337">
        <f t="shared" si="9"/>
        <v>0</v>
      </c>
      <c r="Z23" s="338"/>
      <c r="AA23" s="339"/>
      <c r="AB23" s="340"/>
      <c r="AC23" s="339"/>
      <c r="AD23" s="341">
        <f t="shared" si="10"/>
        <v>0</v>
      </c>
    </row>
    <row r="24" spans="1:33" ht="20.149999999999999" customHeight="1" x14ac:dyDescent="0.35">
      <c r="A24" s="327">
        <f t="shared" si="11"/>
        <v>10</v>
      </c>
      <c r="B24" s="328" t="str">
        <f>IF(RESUMEN!B18="","",RESUMEN!B18)</f>
        <v/>
      </c>
      <c r="C24" s="329" t="str">
        <f>IF(RESUMEN!C18="","",RESUMEN!C18)</f>
        <v/>
      </c>
      <c r="D24" s="328" t="str">
        <f>IF(RESUMEN!D18="","",RESUMEN!D18)</f>
        <v/>
      </c>
      <c r="E24" s="330"/>
      <c r="F24" s="331">
        <f t="shared" si="4"/>
        <v>0</v>
      </c>
      <c r="G24" s="330"/>
      <c r="H24" s="330"/>
      <c r="I24" s="332">
        <f>IF(H24=$R$2,'SS-SMI'!$H$22,IF(H24=$S$2,'SS-SMI'!$I$22,IF(H24=$T$2,'SS-SMI'!$J$22,0)))</f>
        <v>0</v>
      </c>
      <c r="J24" s="332">
        <f t="shared" si="5"/>
        <v>0</v>
      </c>
      <c r="K24" s="332">
        <f t="shared" si="0"/>
        <v>0</v>
      </c>
      <c r="L24" s="333"/>
      <c r="M24" s="333"/>
      <c r="N24" s="333"/>
      <c r="O24" s="332">
        <f t="shared" si="1"/>
        <v>0</v>
      </c>
      <c r="P24" s="332">
        <f t="shared" si="2"/>
        <v>0</v>
      </c>
      <c r="Q24" s="332">
        <f t="shared" si="6"/>
        <v>0</v>
      </c>
      <c r="R24" s="334">
        <f t="shared" si="7"/>
        <v>0</v>
      </c>
      <c r="S24" s="335">
        <v>0</v>
      </c>
      <c r="T24" s="335">
        <v>0</v>
      </c>
      <c r="U24" s="335"/>
      <c r="V24" s="336">
        <f t="shared" si="3"/>
        <v>0</v>
      </c>
      <c r="W24" s="336">
        <f t="shared" si="8"/>
        <v>0</v>
      </c>
      <c r="X24" s="333"/>
      <c r="Y24" s="337">
        <f t="shared" si="9"/>
        <v>0</v>
      </c>
      <c r="Z24" s="338"/>
      <c r="AA24" s="339"/>
      <c r="AB24" s="340"/>
      <c r="AC24" s="339"/>
      <c r="AD24" s="341">
        <f t="shared" si="10"/>
        <v>0</v>
      </c>
    </row>
    <row r="25" spans="1:33" ht="20.149999999999999" customHeight="1" x14ac:dyDescent="0.35">
      <c r="A25" s="327">
        <f t="shared" si="11"/>
        <v>11</v>
      </c>
      <c r="B25" s="328" t="str">
        <f>IF(RESUMEN!B19="","",RESUMEN!B19)</f>
        <v/>
      </c>
      <c r="C25" s="329" t="str">
        <f>IF(RESUMEN!C19="","",RESUMEN!C19)</f>
        <v/>
      </c>
      <c r="D25" s="328" t="str">
        <f>IF(RESUMEN!D19="","",RESUMEN!D19)</f>
        <v/>
      </c>
      <c r="E25" s="330"/>
      <c r="F25" s="331">
        <f t="shared" si="4"/>
        <v>0</v>
      </c>
      <c r="G25" s="330"/>
      <c r="H25" s="330"/>
      <c r="I25" s="332">
        <f>IF(H25=$R$2,'SS-SMI'!$H$22,IF(H25=$S$2,'SS-SMI'!$I$22,IF(H25=$T$2,'SS-SMI'!$J$22,0)))</f>
        <v>0</v>
      </c>
      <c r="J25" s="332">
        <f t="shared" si="5"/>
        <v>0</v>
      </c>
      <c r="K25" s="332">
        <f t="shared" si="0"/>
        <v>0</v>
      </c>
      <c r="L25" s="333"/>
      <c r="M25" s="333"/>
      <c r="N25" s="333"/>
      <c r="O25" s="332">
        <f t="shared" si="1"/>
        <v>0</v>
      </c>
      <c r="P25" s="332">
        <f t="shared" si="2"/>
        <v>0</v>
      </c>
      <c r="Q25" s="332">
        <f t="shared" si="6"/>
        <v>0</v>
      </c>
      <c r="R25" s="334">
        <f t="shared" si="7"/>
        <v>0</v>
      </c>
      <c r="S25" s="335">
        <v>0</v>
      </c>
      <c r="T25" s="335">
        <v>0</v>
      </c>
      <c r="U25" s="335"/>
      <c r="V25" s="336">
        <f t="shared" si="3"/>
        <v>0</v>
      </c>
      <c r="W25" s="336">
        <f t="shared" si="8"/>
        <v>0</v>
      </c>
      <c r="X25" s="333"/>
      <c r="Y25" s="337">
        <f t="shared" si="9"/>
        <v>0</v>
      </c>
      <c r="Z25" s="338"/>
      <c r="AA25" s="339"/>
      <c r="AB25" s="340"/>
      <c r="AC25" s="339"/>
      <c r="AD25" s="341">
        <f t="shared" si="10"/>
        <v>0</v>
      </c>
    </row>
    <row r="26" spans="1:33" ht="20.149999999999999" customHeight="1" x14ac:dyDescent="0.35">
      <c r="A26" s="327">
        <f t="shared" si="11"/>
        <v>12</v>
      </c>
      <c r="B26" s="328" t="str">
        <f>IF(RESUMEN!B20="","",RESUMEN!B20)</f>
        <v/>
      </c>
      <c r="C26" s="329" t="str">
        <f>IF(RESUMEN!C20="","",RESUMEN!C20)</f>
        <v/>
      </c>
      <c r="D26" s="328" t="str">
        <f>IF(RESUMEN!D20="","",RESUMEN!D20)</f>
        <v/>
      </c>
      <c r="E26" s="330"/>
      <c r="F26" s="331">
        <f t="shared" si="4"/>
        <v>0</v>
      </c>
      <c r="G26" s="330"/>
      <c r="H26" s="330"/>
      <c r="I26" s="332">
        <f>IF(H26=$R$2,'SS-SMI'!$H$22,IF(H26=$S$2,'SS-SMI'!$I$22,IF(H26=$T$2,'SS-SMI'!$J$22,0)))</f>
        <v>0</v>
      </c>
      <c r="J26" s="332">
        <f t="shared" si="5"/>
        <v>0</v>
      </c>
      <c r="K26" s="332">
        <f t="shared" si="0"/>
        <v>0</v>
      </c>
      <c r="L26" s="333"/>
      <c r="M26" s="333"/>
      <c r="N26" s="333"/>
      <c r="O26" s="332">
        <f t="shared" si="1"/>
        <v>0</v>
      </c>
      <c r="P26" s="332">
        <f t="shared" si="2"/>
        <v>0</v>
      </c>
      <c r="Q26" s="332">
        <f t="shared" si="6"/>
        <v>0</v>
      </c>
      <c r="R26" s="334">
        <f t="shared" si="7"/>
        <v>0</v>
      </c>
      <c r="S26" s="335">
        <v>0</v>
      </c>
      <c r="T26" s="335">
        <v>0</v>
      </c>
      <c r="U26" s="335"/>
      <c r="V26" s="336">
        <f t="shared" si="3"/>
        <v>0</v>
      </c>
      <c r="W26" s="336">
        <f t="shared" si="8"/>
        <v>0</v>
      </c>
      <c r="X26" s="333"/>
      <c r="Y26" s="337">
        <f t="shared" si="9"/>
        <v>0</v>
      </c>
      <c r="Z26" s="338"/>
      <c r="AA26" s="339"/>
      <c r="AB26" s="340"/>
      <c r="AC26" s="339"/>
      <c r="AD26" s="341">
        <f t="shared" si="10"/>
        <v>0</v>
      </c>
    </row>
    <row r="27" spans="1:33" ht="20.149999999999999" customHeight="1" x14ac:dyDescent="0.35">
      <c r="A27" s="327">
        <f t="shared" si="11"/>
        <v>13</v>
      </c>
      <c r="B27" s="328" t="str">
        <f>IF(RESUMEN!B21="","",RESUMEN!B21)</f>
        <v/>
      </c>
      <c r="C27" s="329" t="str">
        <f>IF(RESUMEN!C21="","",RESUMEN!C21)</f>
        <v/>
      </c>
      <c r="D27" s="328" t="str">
        <f>IF(RESUMEN!D21="","",RESUMEN!D21)</f>
        <v/>
      </c>
      <c r="E27" s="330"/>
      <c r="F27" s="331">
        <f t="shared" si="4"/>
        <v>0</v>
      </c>
      <c r="G27" s="330"/>
      <c r="H27" s="330"/>
      <c r="I27" s="332">
        <f>IF(H27=$R$2,'SS-SMI'!$H$22,IF(H27=$S$2,'SS-SMI'!$I$22,IF(H27=$T$2,'SS-SMI'!$J$22,0)))</f>
        <v>0</v>
      </c>
      <c r="J27" s="332">
        <f t="shared" si="5"/>
        <v>0</v>
      </c>
      <c r="K27" s="332">
        <f t="shared" si="0"/>
        <v>0</v>
      </c>
      <c r="L27" s="333"/>
      <c r="M27" s="333"/>
      <c r="N27" s="333"/>
      <c r="O27" s="332">
        <f t="shared" si="1"/>
        <v>0</v>
      </c>
      <c r="P27" s="332">
        <f t="shared" si="2"/>
        <v>0</v>
      </c>
      <c r="Q27" s="332">
        <f t="shared" si="6"/>
        <v>0</v>
      </c>
      <c r="R27" s="334">
        <f t="shared" si="7"/>
        <v>0</v>
      </c>
      <c r="S27" s="335">
        <v>0</v>
      </c>
      <c r="T27" s="335">
        <v>0</v>
      </c>
      <c r="U27" s="335"/>
      <c r="V27" s="336">
        <f t="shared" si="3"/>
        <v>0</v>
      </c>
      <c r="W27" s="336">
        <f t="shared" si="8"/>
        <v>0</v>
      </c>
      <c r="X27" s="333"/>
      <c r="Y27" s="337">
        <f t="shared" si="9"/>
        <v>0</v>
      </c>
      <c r="Z27" s="338"/>
      <c r="AA27" s="339"/>
      <c r="AB27" s="340"/>
      <c r="AC27" s="339"/>
      <c r="AD27" s="341">
        <f t="shared" si="10"/>
        <v>0</v>
      </c>
    </row>
    <row r="28" spans="1:33" ht="20.149999999999999" customHeight="1" x14ac:dyDescent="0.35">
      <c r="A28" s="327">
        <f t="shared" si="11"/>
        <v>14</v>
      </c>
      <c r="B28" s="328" t="str">
        <f>IF(RESUMEN!B22="","",RESUMEN!B22)</f>
        <v/>
      </c>
      <c r="C28" s="329" t="str">
        <f>IF(RESUMEN!C22="","",RESUMEN!C22)</f>
        <v/>
      </c>
      <c r="D28" s="328" t="str">
        <f>IF(RESUMEN!D22="","",RESUMEN!D22)</f>
        <v/>
      </c>
      <c r="E28" s="330"/>
      <c r="F28" s="331">
        <f t="shared" si="4"/>
        <v>0</v>
      </c>
      <c r="G28" s="330"/>
      <c r="H28" s="330"/>
      <c r="I28" s="332">
        <f>IF(H28=$R$2,'SS-SMI'!$H$22,IF(H28=$S$2,'SS-SMI'!$I$22,IF(H28=$T$2,'SS-SMI'!$J$22,0)))</f>
        <v>0</v>
      </c>
      <c r="J28" s="332">
        <f t="shared" si="5"/>
        <v>0</v>
      </c>
      <c r="K28" s="332">
        <f t="shared" si="0"/>
        <v>0</v>
      </c>
      <c r="L28" s="333"/>
      <c r="M28" s="333"/>
      <c r="N28" s="333"/>
      <c r="O28" s="332">
        <f t="shared" si="1"/>
        <v>0</v>
      </c>
      <c r="P28" s="332">
        <f t="shared" si="2"/>
        <v>0</v>
      </c>
      <c r="Q28" s="332">
        <f t="shared" si="6"/>
        <v>0</v>
      </c>
      <c r="R28" s="334">
        <f t="shared" si="7"/>
        <v>0</v>
      </c>
      <c r="S28" s="335">
        <v>0</v>
      </c>
      <c r="T28" s="335">
        <v>0</v>
      </c>
      <c r="U28" s="335"/>
      <c r="V28" s="336">
        <f t="shared" si="3"/>
        <v>0</v>
      </c>
      <c r="W28" s="336">
        <f t="shared" si="8"/>
        <v>0</v>
      </c>
      <c r="X28" s="333"/>
      <c r="Y28" s="337">
        <f t="shared" si="9"/>
        <v>0</v>
      </c>
      <c r="Z28" s="338"/>
      <c r="AA28" s="339"/>
      <c r="AB28" s="340"/>
      <c r="AC28" s="339"/>
      <c r="AD28" s="341">
        <f t="shared" si="10"/>
        <v>0</v>
      </c>
    </row>
    <row r="29" spans="1:33" ht="20.149999999999999" customHeight="1" x14ac:dyDescent="0.35">
      <c r="A29" s="327">
        <f t="shared" si="11"/>
        <v>15</v>
      </c>
      <c r="B29" s="328" t="str">
        <f>IF(RESUMEN!B23="","",RESUMEN!B23)</f>
        <v/>
      </c>
      <c r="C29" s="329" t="str">
        <f>IF(RESUMEN!C23="","",RESUMEN!C23)</f>
        <v/>
      </c>
      <c r="D29" s="328" t="str">
        <f>IF(RESUMEN!D23="","",RESUMEN!D23)</f>
        <v/>
      </c>
      <c r="E29" s="330"/>
      <c r="F29" s="331">
        <f t="shared" si="4"/>
        <v>0</v>
      </c>
      <c r="G29" s="330"/>
      <c r="H29" s="330"/>
      <c r="I29" s="332">
        <f>IF(H29=$R$2,'SS-SMI'!$H$22,IF(H29=$S$2,'SS-SMI'!$I$22,IF(H29=$T$2,'SS-SMI'!$J$22,0)))</f>
        <v>0</v>
      </c>
      <c r="J29" s="332">
        <f t="shared" si="5"/>
        <v>0</v>
      </c>
      <c r="K29" s="332">
        <f t="shared" si="0"/>
        <v>0</v>
      </c>
      <c r="L29" s="333"/>
      <c r="M29" s="333"/>
      <c r="N29" s="333"/>
      <c r="O29" s="332">
        <f t="shared" si="1"/>
        <v>0</v>
      </c>
      <c r="P29" s="332">
        <f t="shared" si="2"/>
        <v>0</v>
      </c>
      <c r="Q29" s="332">
        <f t="shared" si="6"/>
        <v>0</v>
      </c>
      <c r="R29" s="334">
        <f t="shared" si="7"/>
        <v>0</v>
      </c>
      <c r="S29" s="335">
        <v>0</v>
      </c>
      <c r="T29" s="335">
        <v>0</v>
      </c>
      <c r="U29" s="335"/>
      <c r="V29" s="336">
        <f t="shared" si="3"/>
        <v>0</v>
      </c>
      <c r="W29" s="336">
        <f t="shared" si="8"/>
        <v>0</v>
      </c>
      <c r="X29" s="333"/>
      <c r="Y29" s="337">
        <f t="shared" si="9"/>
        <v>0</v>
      </c>
      <c r="Z29" s="338"/>
      <c r="AA29" s="339"/>
      <c r="AB29" s="340"/>
      <c r="AC29" s="339"/>
      <c r="AD29" s="341">
        <f t="shared" si="10"/>
        <v>0</v>
      </c>
    </row>
    <row r="30" spans="1:33" ht="20.149999999999999" customHeight="1" x14ac:dyDescent="0.35">
      <c r="A30" s="327">
        <f t="shared" si="11"/>
        <v>16</v>
      </c>
      <c r="B30" s="328" t="str">
        <f>IF(RESUMEN!B24="","",RESUMEN!B24)</f>
        <v/>
      </c>
      <c r="C30" s="329" t="str">
        <f>IF(RESUMEN!C24="","",RESUMEN!C24)</f>
        <v/>
      </c>
      <c r="D30" s="328" t="str">
        <f>IF(RESUMEN!D24="","",RESUMEN!D24)</f>
        <v/>
      </c>
      <c r="E30" s="330"/>
      <c r="F30" s="331">
        <f t="shared" si="4"/>
        <v>0</v>
      </c>
      <c r="G30" s="330"/>
      <c r="H30" s="330"/>
      <c r="I30" s="332">
        <f>IF(H30=$R$2,'SS-SMI'!$H$22,IF(H30=$S$2,'SS-SMI'!$I$22,IF(H30=$T$2,'SS-SMI'!$J$22,0)))</f>
        <v>0</v>
      </c>
      <c r="J30" s="332">
        <f t="shared" si="5"/>
        <v>0</v>
      </c>
      <c r="K30" s="332">
        <f t="shared" si="0"/>
        <v>0</v>
      </c>
      <c r="L30" s="333"/>
      <c r="M30" s="333"/>
      <c r="N30" s="333"/>
      <c r="O30" s="332">
        <f t="shared" si="1"/>
        <v>0</v>
      </c>
      <c r="P30" s="332">
        <f t="shared" si="2"/>
        <v>0</v>
      </c>
      <c r="Q30" s="332">
        <f t="shared" si="6"/>
        <v>0</v>
      </c>
      <c r="R30" s="334">
        <f t="shared" si="7"/>
        <v>0</v>
      </c>
      <c r="S30" s="335">
        <v>0</v>
      </c>
      <c r="T30" s="335">
        <v>0</v>
      </c>
      <c r="U30" s="335"/>
      <c r="V30" s="336">
        <f t="shared" si="3"/>
        <v>0</v>
      </c>
      <c r="W30" s="336">
        <f t="shared" si="8"/>
        <v>0</v>
      </c>
      <c r="X30" s="333"/>
      <c r="Y30" s="337">
        <f t="shared" si="9"/>
        <v>0</v>
      </c>
      <c r="Z30" s="338"/>
      <c r="AA30" s="339"/>
      <c r="AB30" s="340"/>
      <c r="AC30" s="339"/>
      <c r="AD30" s="341">
        <f t="shared" si="10"/>
        <v>0</v>
      </c>
    </row>
    <row r="31" spans="1:33" ht="20.149999999999999" customHeight="1" x14ac:dyDescent="0.35">
      <c r="A31" s="327">
        <f t="shared" si="11"/>
        <v>17</v>
      </c>
      <c r="B31" s="328" t="str">
        <f>IF(RESUMEN!B25="","",RESUMEN!B25)</f>
        <v/>
      </c>
      <c r="C31" s="329" t="str">
        <f>IF(RESUMEN!C25="","",RESUMEN!C25)</f>
        <v/>
      </c>
      <c r="D31" s="328" t="str">
        <f>IF(RESUMEN!D25="","",RESUMEN!D25)</f>
        <v/>
      </c>
      <c r="E31" s="330"/>
      <c r="F31" s="331">
        <f t="shared" si="4"/>
        <v>0</v>
      </c>
      <c r="G31" s="330"/>
      <c r="H31" s="330"/>
      <c r="I31" s="332">
        <f>IF(H31=$R$2,'SS-SMI'!$H$22,IF(H31=$S$2,'SS-SMI'!$I$22,IF(H31=$T$2,'SS-SMI'!$J$22,0)))</f>
        <v>0</v>
      </c>
      <c r="J31" s="332">
        <f t="shared" si="5"/>
        <v>0</v>
      </c>
      <c r="K31" s="332">
        <f t="shared" si="0"/>
        <v>0</v>
      </c>
      <c r="L31" s="333"/>
      <c r="M31" s="333"/>
      <c r="N31" s="333"/>
      <c r="O31" s="332">
        <f t="shared" si="1"/>
        <v>0</v>
      </c>
      <c r="P31" s="332">
        <f t="shared" si="2"/>
        <v>0</v>
      </c>
      <c r="Q31" s="332">
        <f t="shared" si="6"/>
        <v>0</v>
      </c>
      <c r="R31" s="334">
        <f t="shared" si="7"/>
        <v>0</v>
      </c>
      <c r="S31" s="335">
        <v>0</v>
      </c>
      <c r="T31" s="335">
        <v>0</v>
      </c>
      <c r="U31" s="335"/>
      <c r="V31" s="336">
        <f t="shared" si="3"/>
        <v>0</v>
      </c>
      <c r="W31" s="336">
        <f t="shared" si="8"/>
        <v>0</v>
      </c>
      <c r="X31" s="333"/>
      <c r="Y31" s="337">
        <f t="shared" si="9"/>
        <v>0</v>
      </c>
      <c r="Z31" s="338"/>
      <c r="AA31" s="339"/>
      <c r="AB31" s="340"/>
      <c r="AC31" s="339"/>
      <c r="AD31" s="341">
        <f t="shared" si="10"/>
        <v>0</v>
      </c>
    </row>
    <row r="32" spans="1:33" ht="20.149999999999999" customHeight="1" x14ac:dyDescent="0.35">
      <c r="A32" s="327">
        <f t="shared" si="11"/>
        <v>18</v>
      </c>
      <c r="B32" s="328" t="str">
        <f>IF(RESUMEN!B26="","",RESUMEN!B26)</f>
        <v/>
      </c>
      <c r="C32" s="329" t="str">
        <f>IF(RESUMEN!C26="","",RESUMEN!C26)</f>
        <v/>
      </c>
      <c r="D32" s="328" t="str">
        <f>IF(RESUMEN!D26="","",RESUMEN!D26)</f>
        <v/>
      </c>
      <c r="E32" s="330"/>
      <c r="F32" s="331">
        <f t="shared" si="4"/>
        <v>0</v>
      </c>
      <c r="G32" s="330"/>
      <c r="H32" s="330"/>
      <c r="I32" s="332">
        <f>IF(H32=$R$2,'SS-SMI'!$H$22,IF(H32=$S$2,'SS-SMI'!$I$22,IF(H32=$T$2,'SS-SMI'!$J$22,0)))</f>
        <v>0</v>
      </c>
      <c r="J32" s="332">
        <f t="shared" si="5"/>
        <v>0</v>
      </c>
      <c r="K32" s="332">
        <f t="shared" si="0"/>
        <v>0</v>
      </c>
      <c r="L32" s="333"/>
      <c r="M32" s="333"/>
      <c r="N32" s="333"/>
      <c r="O32" s="332">
        <f t="shared" si="1"/>
        <v>0</v>
      </c>
      <c r="P32" s="332">
        <f t="shared" si="2"/>
        <v>0</v>
      </c>
      <c r="Q32" s="332">
        <f t="shared" si="6"/>
        <v>0</v>
      </c>
      <c r="R32" s="334">
        <f t="shared" si="7"/>
        <v>0</v>
      </c>
      <c r="S32" s="335">
        <v>0</v>
      </c>
      <c r="T32" s="335">
        <v>0</v>
      </c>
      <c r="U32" s="335"/>
      <c r="V32" s="336">
        <f t="shared" si="3"/>
        <v>0</v>
      </c>
      <c r="W32" s="336">
        <f t="shared" si="8"/>
        <v>0</v>
      </c>
      <c r="X32" s="333"/>
      <c r="Y32" s="337">
        <f t="shared" si="9"/>
        <v>0</v>
      </c>
      <c r="Z32" s="338"/>
      <c r="AA32" s="339"/>
      <c r="AB32" s="340"/>
      <c r="AC32" s="339"/>
      <c r="AD32" s="341">
        <f t="shared" si="10"/>
        <v>0</v>
      </c>
    </row>
    <row r="33" spans="1:30" ht="20.149999999999999" customHeight="1" x14ac:dyDescent="0.35">
      <c r="A33" s="327">
        <f t="shared" si="11"/>
        <v>19</v>
      </c>
      <c r="B33" s="328" t="str">
        <f>IF(RESUMEN!B27="","",RESUMEN!B27)</f>
        <v/>
      </c>
      <c r="C33" s="329" t="str">
        <f>IF(RESUMEN!C27="","",RESUMEN!C27)</f>
        <v/>
      </c>
      <c r="D33" s="328" t="str">
        <f>IF(RESUMEN!D27="","",RESUMEN!D27)</f>
        <v/>
      </c>
      <c r="E33" s="330"/>
      <c r="F33" s="331">
        <f t="shared" si="4"/>
        <v>0</v>
      </c>
      <c r="G33" s="330"/>
      <c r="H33" s="330"/>
      <c r="I33" s="332">
        <f>IF(H33=$R$2,'SS-SMI'!$H$22,IF(H33=$S$2,'SS-SMI'!$I$22,IF(H33=$T$2,'SS-SMI'!$J$22,0)))</f>
        <v>0</v>
      </c>
      <c r="J33" s="332">
        <f t="shared" si="5"/>
        <v>0</v>
      </c>
      <c r="K33" s="332">
        <f t="shared" si="0"/>
        <v>0</v>
      </c>
      <c r="L33" s="333"/>
      <c r="M33" s="333"/>
      <c r="N33" s="333"/>
      <c r="O33" s="332">
        <f t="shared" si="1"/>
        <v>0</v>
      </c>
      <c r="P33" s="332">
        <f t="shared" si="2"/>
        <v>0</v>
      </c>
      <c r="Q33" s="332">
        <f t="shared" si="6"/>
        <v>0</v>
      </c>
      <c r="R33" s="334">
        <f t="shared" si="7"/>
        <v>0</v>
      </c>
      <c r="S33" s="335">
        <v>0</v>
      </c>
      <c r="T33" s="335">
        <v>0</v>
      </c>
      <c r="U33" s="335"/>
      <c r="V33" s="336">
        <f t="shared" si="3"/>
        <v>0</v>
      </c>
      <c r="W33" s="336">
        <f t="shared" si="8"/>
        <v>0</v>
      </c>
      <c r="X33" s="333"/>
      <c r="Y33" s="337">
        <f t="shared" si="9"/>
        <v>0</v>
      </c>
      <c r="Z33" s="338"/>
      <c r="AA33" s="339"/>
      <c r="AB33" s="340"/>
      <c r="AC33" s="339"/>
      <c r="AD33" s="341">
        <f t="shared" si="10"/>
        <v>0</v>
      </c>
    </row>
    <row r="34" spans="1:30" ht="20.149999999999999" customHeight="1" x14ac:dyDescent="0.35">
      <c r="A34" s="327">
        <f t="shared" si="11"/>
        <v>20</v>
      </c>
      <c r="B34" s="328" t="str">
        <f>IF(RESUMEN!B28="","",RESUMEN!B28)</f>
        <v/>
      </c>
      <c r="C34" s="329" t="str">
        <f>IF(RESUMEN!C28="","",RESUMEN!C28)</f>
        <v/>
      </c>
      <c r="D34" s="328" t="str">
        <f>IF(RESUMEN!D28="","",RESUMEN!D28)</f>
        <v/>
      </c>
      <c r="E34" s="330"/>
      <c r="F34" s="331">
        <f t="shared" si="4"/>
        <v>0</v>
      </c>
      <c r="G34" s="330"/>
      <c r="H34" s="330"/>
      <c r="I34" s="332">
        <f>IF(H34=$R$2,'SS-SMI'!$H$22,IF(H34=$S$2,'SS-SMI'!$I$22,IF(H34=$T$2,'SS-SMI'!$J$22,0)))</f>
        <v>0</v>
      </c>
      <c r="J34" s="332">
        <f t="shared" si="5"/>
        <v>0</v>
      </c>
      <c r="K34" s="332">
        <f t="shared" si="0"/>
        <v>0</v>
      </c>
      <c r="L34" s="333"/>
      <c r="M34" s="333"/>
      <c r="N34" s="333"/>
      <c r="O34" s="332">
        <f t="shared" si="1"/>
        <v>0</v>
      </c>
      <c r="P34" s="332">
        <f t="shared" si="2"/>
        <v>0</v>
      </c>
      <c r="Q34" s="332">
        <f t="shared" si="6"/>
        <v>0</v>
      </c>
      <c r="R34" s="334">
        <f t="shared" si="7"/>
        <v>0</v>
      </c>
      <c r="S34" s="335">
        <v>0</v>
      </c>
      <c r="T34" s="335">
        <v>0</v>
      </c>
      <c r="U34" s="335"/>
      <c r="V34" s="336">
        <f t="shared" si="3"/>
        <v>0</v>
      </c>
      <c r="W34" s="336">
        <f t="shared" si="8"/>
        <v>0</v>
      </c>
      <c r="X34" s="333"/>
      <c r="Y34" s="337">
        <f t="shared" si="9"/>
        <v>0</v>
      </c>
      <c r="Z34" s="338"/>
      <c r="AA34" s="339"/>
      <c r="AB34" s="340"/>
      <c r="AC34" s="339"/>
      <c r="AD34" s="341">
        <f t="shared" si="10"/>
        <v>0</v>
      </c>
    </row>
    <row r="35" spans="1:30" ht="20.149999999999999" customHeight="1" x14ac:dyDescent="0.35">
      <c r="A35" s="327">
        <f t="shared" si="11"/>
        <v>21</v>
      </c>
      <c r="B35" s="328" t="str">
        <f>IF(RESUMEN!B29="","",RESUMEN!B29)</f>
        <v/>
      </c>
      <c r="C35" s="329" t="str">
        <f>IF(RESUMEN!C29="","",RESUMEN!C29)</f>
        <v/>
      </c>
      <c r="D35" s="328" t="str">
        <f>IF(RESUMEN!D29="","",RESUMEN!D29)</f>
        <v/>
      </c>
      <c r="E35" s="330"/>
      <c r="F35" s="331">
        <f t="shared" si="4"/>
        <v>0</v>
      </c>
      <c r="G35" s="330"/>
      <c r="H35" s="330"/>
      <c r="I35" s="332">
        <f>IF(H35=$R$2,'SS-SMI'!$H$22,IF(H35=$S$2,'SS-SMI'!$I$22,IF(H35=$T$2,'SS-SMI'!$J$22,0)))</f>
        <v>0</v>
      </c>
      <c r="J35" s="332">
        <f t="shared" si="5"/>
        <v>0</v>
      </c>
      <c r="K35" s="332">
        <f t="shared" si="0"/>
        <v>0</v>
      </c>
      <c r="L35" s="333"/>
      <c r="M35" s="333"/>
      <c r="N35" s="333"/>
      <c r="O35" s="332">
        <f t="shared" si="1"/>
        <v>0</v>
      </c>
      <c r="P35" s="332">
        <f t="shared" si="2"/>
        <v>0</v>
      </c>
      <c r="Q35" s="332">
        <f t="shared" si="6"/>
        <v>0</v>
      </c>
      <c r="R35" s="334">
        <f t="shared" si="7"/>
        <v>0</v>
      </c>
      <c r="S35" s="335">
        <v>0</v>
      </c>
      <c r="T35" s="335">
        <v>0</v>
      </c>
      <c r="U35" s="335"/>
      <c r="V35" s="336">
        <f t="shared" si="3"/>
        <v>0</v>
      </c>
      <c r="W35" s="336">
        <f t="shared" si="8"/>
        <v>0</v>
      </c>
      <c r="X35" s="333"/>
      <c r="Y35" s="337">
        <f t="shared" si="9"/>
        <v>0</v>
      </c>
      <c r="Z35" s="338"/>
      <c r="AA35" s="339"/>
      <c r="AB35" s="340"/>
      <c r="AC35" s="339"/>
      <c r="AD35" s="341">
        <f t="shared" si="10"/>
        <v>0</v>
      </c>
    </row>
    <row r="36" spans="1:30" ht="20.149999999999999" customHeight="1" x14ac:dyDescent="0.35">
      <c r="A36" s="327">
        <f t="shared" si="11"/>
        <v>22</v>
      </c>
      <c r="B36" s="328" t="str">
        <f>IF(RESUMEN!B30="","",RESUMEN!B30)</f>
        <v/>
      </c>
      <c r="C36" s="329" t="str">
        <f>IF(RESUMEN!C30="","",RESUMEN!C30)</f>
        <v/>
      </c>
      <c r="D36" s="328" t="str">
        <f>IF(RESUMEN!D30="","",RESUMEN!D30)</f>
        <v/>
      </c>
      <c r="E36" s="330"/>
      <c r="F36" s="331">
        <f t="shared" si="4"/>
        <v>0</v>
      </c>
      <c r="G36" s="330"/>
      <c r="H36" s="330"/>
      <c r="I36" s="332">
        <f>IF(H36=$R$2,'SS-SMI'!$H$22,IF(H36=$S$2,'SS-SMI'!$I$22,IF(H36=$T$2,'SS-SMI'!$J$22,0)))</f>
        <v>0</v>
      </c>
      <c r="J36" s="332">
        <f t="shared" si="5"/>
        <v>0</v>
      </c>
      <c r="K36" s="332">
        <f t="shared" si="0"/>
        <v>0</v>
      </c>
      <c r="L36" s="333"/>
      <c r="M36" s="333"/>
      <c r="N36" s="333"/>
      <c r="O36" s="332">
        <f t="shared" si="1"/>
        <v>0</v>
      </c>
      <c r="P36" s="332">
        <f t="shared" si="2"/>
        <v>0</v>
      </c>
      <c r="Q36" s="332">
        <f t="shared" si="6"/>
        <v>0</v>
      </c>
      <c r="R36" s="334">
        <f t="shared" si="7"/>
        <v>0</v>
      </c>
      <c r="S36" s="335">
        <v>0</v>
      </c>
      <c r="T36" s="335">
        <v>0</v>
      </c>
      <c r="U36" s="335"/>
      <c r="V36" s="336">
        <f t="shared" si="3"/>
        <v>0</v>
      </c>
      <c r="W36" s="336">
        <f t="shared" si="8"/>
        <v>0</v>
      </c>
      <c r="X36" s="333"/>
      <c r="Y36" s="337">
        <f t="shared" si="9"/>
        <v>0</v>
      </c>
      <c r="Z36" s="338"/>
      <c r="AA36" s="339"/>
      <c r="AB36" s="340"/>
      <c r="AC36" s="339"/>
      <c r="AD36" s="341">
        <f t="shared" si="10"/>
        <v>0</v>
      </c>
    </row>
    <row r="37" spans="1:30" ht="20.149999999999999" customHeight="1" x14ac:dyDescent="0.35">
      <c r="A37" s="327">
        <f t="shared" si="11"/>
        <v>23</v>
      </c>
      <c r="B37" s="328" t="str">
        <f>IF(RESUMEN!B31="","",RESUMEN!B31)</f>
        <v/>
      </c>
      <c r="C37" s="329" t="str">
        <f>IF(RESUMEN!C31="","",RESUMEN!C31)</f>
        <v/>
      </c>
      <c r="D37" s="328" t="str">
        <f>IF(RESUMEN!D31="","",RESUMEN!D31)</f>
        <v/>
      </c>
      <c r="E37" s="330"/>
      <c r="F37" s="331">
        <f t="shared" si="4"/>
        <v>0</v>
      </c>
      <c r="G37" s="330"/>
      <c r="H37" s="330"/>
      <c r="I37" s="332">
        <f>IF(H37=$R$2,'SS-SMI'!$H$22,IF(H37=$S$2,'SS-SMI'!$I$22,IF(H37=$T$2,'SS-SMI'!$J$22,0)))</f>
        <v>0</v>
      </c>
      <c r="J37" s="332">
        <f t="shared" si="5"/>
        <v>0</v>
      </c>
      <c r="K37" s="332">
        <f t="shared" si="0"/>
        <v>0</v>
      </c>
      <c r="L37" s="333"/>
      <c r="M37" s="333"/>
      <c r="N37" s="333"/>
      <c r="O37" s="332">
        <f t="shared" si="1"/>
        <v>0</v>
      </c>
      <c r="P37" s="332">
        <f t="shared" si="2"/>
        <v>0</v>
      </c>
      <c r="Q37" s="332">
        <f t="shared" si="6"/>
        <v>0</v>
      </c>
      <c r="R37" s="334">
        <f t="shared" si="7"/>
        <v>0</v>
      </c>
      <c r="S37" s="335">
        <v>0</v>
      </c>
      <c r="T37" s="335">
        <v>0</v>
      </c>
      <c r="U37" s="335"/>
      <c r="V37" s="336">
        <f t="shared" si="3"/>
        <v>0</v>
      </c>
      <c r="W37" s="336">
        <f t="shared" si="8"/>
        <v>0</v>
      </c>
      <c r="X37" s="333"/>
      <c r="Y37" s="337">
        <f t="shared" si="9"/>
        <v>0</v>
      </c>
      <c r="Z37" s="338"/>
      <c r="AA37" s="339"/>
      <c r="AB37" s="340"/>
      <c r="AC37" s="339"/>
      <c r="AD37" s="341">
        <f t="shared" si="10"/>
        <v>0</v>
      </c>
    </row>
    <row r="38" spans="1:30" ht="20.149999999999999" customHeight="1" x14ac:dyDescent="0.35">
      <c r="A38" s="327">
        <f t="shared" si="11"/>
        <v>24</v>
      </c>
      <c r="B38" s="328" t="str">
        <f>IF(RESUMEN!B32="","",RESUMEN!B32)</f>
        <v/>
      </c>
      <c r="C38" s="329" t="str">
        <f>IF(RESUMEN!C32="","",RESUMEN!C32)</f>
        <v/>
      </c>
      <c r="D38" s="328" t="str">
        <f>IF(RESUMEN!D32="","",RESUMEN!D32)</f>
        <v/>
      </c>
      <c r="E38" s="330"/>
      <c r="F38" s="331">
        <f t="shared" si="4"/>
        <v>0</v>
      </c>
      <c r="G38" s="330"/>
      <c r="H38" s="330"/>
      <c r="I38" s="332">
        <f>IF(H38=$R$2,'SS-SMI'!$H$22,IF(H38=$S$2,'SS-SMI'!$I$22,IF(H38=$T$2,'SS-SMI'!$J$22,0)))</f>
        <v>0</v>
      </c>
      <c r="J38" s="332">
        <f t="shared" si="5"/>
        <v>0</v>
      </c>
      <c r="K38" s="332">
        <f t="shared" si="0"/>
        <v>0</v>
      </c>
      <c r="L38" s="333"/>
      <c r="M38" s="333"/>
      <c r="N38" s="333"/>
      <c r="O38" s="332">
        <f t="shared" si="1"/>
        <v>0</v>
      </c>
      <c r="P38" s="332">
        <f t="shared" si="2"/>
        <v>0</v>
      </c>
      <c r="Q38" s="332">
        <f t="shared" si="6"/>
        <v>0</v>
      </c>
      <c r="R38" s="334">
        <f t="shared" si="7"/>
        <v>0</v>
      </c>
      <c r="S38" s="335">
        <v>0</v>
      </c>
      <c r="T38" s="335">
        <v>0</v>
      </c>
      <c r="U38" s="335"/>
      <c r="V38" s="336">
        <f t="shared" si="3"/>
        <v>0</v>
      </c>
      <c r="W38" s="336">
        <f t="shared" si="8"/>
        <v>0</v>
      </c>
      <c r="X38" s="333"/>
      <c r="Y38" s="337">
        <f t="shared" si="9"/>
        <v>0</v>
      </c>
      <c r="Z38" s="338"/>
      <c r="AA38" s="339"/>
      <c r="AB38" s="340"/>
      <c r="AC38" s="339"/>
      <c r="AD38" s="341">
        <f t="shared" si="10"/>
        <v>0</v>
      </c>
    </row>
    <row r="39" spans="1:30" ht="20.149999999999999" customHeight="1" x14ac:dyDescent="0.35">
      <c r="A39" s="327">
        <f t="shared" si="11"/>
        <v>25</v>
      </c>
      <c r="B39" s="328" t="str">
        <f>IF(RESUMEN!B33="","",RESUMEN!B33)</f>
        <v/>
      </c>
      <c r="C39" s="329" t="str">
        <f>IF(RESUMEN!C33="","",RESUMEN!C33)</f>
        <v/>
      </c>
      <c r="D39" s="328" t="str">
        <f>IF(RESUMEN!D33="","",RESUMEN!D33)</f>
        <v/>
      </c>
      <c r="E39" s="330"/>
      <c r="F39" s="331">
        <f t="shared" si="4"/>
        <v>0</v>
      </c>
      <c r="G39" s="330"/>
      <c r="H39" s="330"/>
      <c r="I39" s="332">
        <f>IF(H39=$R$2,'SS-SMI'!$H$22,IF(H39=$S$2,'SS-SMI'!$I$22,IF(H39=$T$2,'SS-SMI'!$J$22,0)))</f>
        <v>0</v>
      </c>
      <c r="J39" s="332">
        <f t="shared" si="5"/>
        <v>0</v>
      </c>
      <c r="K39" s="332">
        <f t="shared" si="0"/>
        <v>0</v>
      </c>
      <c r="L39" s="333"/>
      <c r="M39" s="333"/>
      <c r="N39" s="333"/>
      <c r="O39" s="332">
        <f t="shared" si="1"/>
        <v>0</v>
      </c>
      <c r="P39" s="332">
        <f t="shared" si="2"/>
        <v>0</v>
      </c>
      <c r="Q39" s="332">
        <f t="shared" si="6"/>
        <v>0</v>
      </c>
      <c r="R39" s="334">
        <f t="shared" si="7"/>
        <v>0</v>
      </c>
      <c r="S39" s="335">
        <v>0</v>
      </c>
      <c r="T39" s="335">
        <v>0</v>
      </c>
      <c r="U39" s="335"/>
      <c r="V39" s="336">
        <f t="shared" si="3"/>
        <v>0</v>
      </c>
      <c r="W39" s="336">
        <f t="shared" si="8"/>
        <v>0</v>
      </c>
      <c r="X39" s="333"/>
      <c r="Y39" s="337">
        <f t="shared" si="9"/>
        <v>0</v>
      </c>
      <c r="Z39" s="338"/>
      <c r="AA39" s="339"/>
      <c r="AB39" s="340"/>
      <c r="AC39" s="339"/>
      <c r="AD39" s="341">
        <f t="shared" si="10"/>
        <v>0</v>
      </c>
    </row>
    <row r="40" spans="1:30" ht="20.149999999999999" customHeight="1" x14ac:dyDescent="0.35">
      <c r="A40" s="327">
        <f t="shared" si="11"/>
        <v>26</v>
      </c>
      <c r="B40" s="328" t="str">
        <f>IF(RESUMEN!B34="","",RESUMEN!B34)</f>
        <v/>
      </c>
      <c r="C40" s="329" t="str">
        <f>IF(RESUMEN!C34="","",RESUMEN!C34)</f>
        <v/>
      </c>
      <c r="D40" s="328" t="str">
        <f>IF(RESUMEN!D34="","",RESUMEN!D34)</f>
        <v/>
      </c>
      <c r="E40" s="330"/>
      <c r="F40" s="331">
        <f t="shared" si="4"/>
        <v>0</v>
      </c>
      <c r="G40" s="330"/>
      <c r="H40" s="330"/>
      <c r="I40" s="332">
        <f>IF(H40=$R$2,'SS-SMI'!$H$22,IF(H40=$S$2,'SS-SMI'!$I$22,IF(H40=$T$2,'SS-SMI'!$J$22,0)))</f>
        <v>0</v>
      </c>
      <c r="J40" s="332">
        <f t="shared" si="5"/>
        <v>0</v>
      </c>
      <c r="K40" s="332">
        <f t="shared" si="0"/>
        <v>0</v>
      </c>
      <c r="L40" s="333"/>
      <c r="M40" s="333"/>
      <c r="N40" s="333"/>
      <c r="O40" s="332">
        <f t="shared" si="1"/>
        <v>0</v>
      </c>
      <c r="P40" s="332">
        <f t="shared" si="2"/>
        <v>0</v>
      </c>
      <c r="Q40" s="332">
        <f t="shared" si="6"/>
        <v>0</v>
      </c>
      <c r="R40" s="334">
        <f t="shared" si="7"/>
        <v>0</v>
      </c>
      <c r="S40" s="335">
        <v>0</v>
      </c>
      <c r="T40" s="335">
        <v>0</v>
      </c>
      <c r="U40" s="335"/>
      <c r="V40" s="336">
        <f t="shared" si="3"/>
        <v>0</v>
      </c>
      <c r="W40" s="336">
        <f t="shared" si="8"/>
        <v>0</v>
      </c>
      <c r="X40" s="333"/>
      <c r="Y40" s="337">
        <f t="shared" si="9"/>
        <v>0</v>
      </c>
      <c r="Z40" s="338"/>
      <c r="AA40" s="339"/>
      <c r="AB40" s="340"/>
      <c r="AC40" s="339"/>
      <c r="AD40" s="341">
        <f t="shared" si="10"/>
        <v>0</v>
      </c>
    </row>
    <row r="41" spans="1:30" ht="20.149999999999999" customHeight="1" x14ac:dyDescent="0.35">
      <c r="A41" s="327">
        <f t="shared" si="11"/>
        <v>27</v>
      </c>
      <c r="B41" s="328" t="str">
        <f>IF(RESUMEN!B35="","",RESUMEN!B35)</f>
        <v/>
      </c>
      <c r="C41" s="329" t="str">
        <f>IF(RESUMEN!C35="","",RESUMEN!C35)</f>
        <v/>
      </c>
      <c r="D41" s="328" t="str">
        <f>IF(RESUMEN!D35="","",RESUMEN!D35)</f>
        <v/>
      </c>
      <c r="E41" s="330"/>
      <c r="F41" s="331">
        <f t="shared" si="4"/>
        <v>0</v>
      </c>
      <c r="G41" s="330"/>
      <c r="H41" s="330"/>
      <c r="I41" s="332">
        <f>IF(H41=$R$2,'SS-SMI'!$H$22,IF(H41=$S$2,'SS-SMI'!$I$22,IF(H41=$T$2,'SS-SMI'!$J$22,0)))</f>
        <v>0</v>
      </c>
      <c r="J41" s="332">
        <f t="shared" si="5"/>
        <v>0</v>
      </c>
      <c r="K41" s="332">
        <f t="shared" si="0"/>
        <v>0</v>
      </c>
      <c r="L41" s="333"/>
      <c r="M41" s="333"/>
      <c r="N41" s="333"/>
      <c r="O41" s="332">
        <f t="shared" si="1"/>
        <v>0</v>
      </c>
      <c r="P41" s="332">
        <f t="shared" si="2"/>
        <v>0</v>
      </c>
      <c r="Q41" s="332">
        <f t="shared" si="6"/>
        <v>0</v>
      </c>
      <c r="R41" s="334">
        <f t="shared" si="7"/>
        <v>0</v>
      </c>
      <c r="S41" s="335">
        <v>0</v>
      </c>
      <c r="T41" s="335">
        <v>0</v>
      </c>
      <c r="U41" s="335"/>
      <c r="V41" s="336">
        <f t="shared" si="3"/>
        <v>0</v>
      </c>
      <c r="W41" s="336">
        <f t="shared" si="8"/>
        <v>0</v>
      </c>
      <c r="X41" s="333"/>
      <c r="Y41" s="337">
        <f t="shared" si="9"/>
        <v>0</v>
      </c>
      <c r="Z41" s="338"/>
      <c r="AA41" s="339"/>
      <c r="AB41" s="340"/>
      <c r="AC41" s="339"/>
      <c r="AD41" s="341">
        <f t="shared" si="10"/>
        <v>0</v>
      </c>
    </row>
    <row r="42" spans="1:30" ht="20.149999999999999" customHeight="1" x14ac:dyDescent="0.35">
      <c r="A42" s="327">
        <f t="shared" si="11"/>
        <v>28</v>
      </c>
      <c r="B42" s="328" t="str">
        <f>IF(RESUMEN!B36="","",RESUMEN!B36)</f>
        <v/>
      </c>
      <c r="C42" s="329" t="str">
        <f>IF(RESUMEN!C36="","",RESUMEN!C36)</f>
        <v/>
      </c>
      <c r="D42" s="328" t="str">
        <f>IF(RESUMEN!D36="","",RESUMEN!D36)</f>
        <v/>
      </c>
      <c r="E42" s="330"/>
      <c r="F42" s="331">
        <f t="shared" si="4"/>
        <v>0</v>
      </c>
      <c r="G42" s="330"/>
      <c r="H42" s="330"/>
      <c r="I42" s="332">
        <f>IF(H42=$R$2,'SS-SMI'!$H$22,IF(H42=$S$2,'SS-SMI'!$I$22,IF(H42=$T$2,'SS-SMI'!$J$22,0)))</f>
        <v>0</v>
      </c>
      <c r="J42" s="332">
        <f t="shared" si="5"/>
        <v>0</v>
      </c>
      <c r="K42" s="332">
        <f t="shared" si="0"/>
        <v>0</v>
      </c>
      <c r="L42" s="333"/>
      <c r="M42" s="333"/>
      <c r="N42" s="333"/>
      <c r="O42" s="332">
        <f t="shared" si="1"/>
        <v>0</v>
      </c>
      <c r="P42" s="332">
        <f t="shared" si="2"/>
        <v>0</v>
      </c>
      <c r="Q42" s="332">
        <f t="shared" si="6"/>
        <v>0</v>
      </c>
      <c r="R42" s="334">
        <f t="shared" si="7"/>
        <v>0</v>
      </c>
      <c r="S42" s="335">
        <v>0</v>
      </c>
      <c r="T42" s="335">
        <v>0</v>
      </c>
      <c r="U42" s="335"/>
      <c r="V42" s="336">
        <f t="shared" si="3"/>
        <v>0</v>
      </c>
      <c r="W42" s="336">
        <f t="shared" si="8"/>
        <v>0</v>
      </c>
      <c r="X42" s="333"/>
      <c r="Y42" s="337">
        <f t="shared" si="9"/>
        <v>0</v>
      </c>
      <c r="Z42" s="338"/>
      <c r="AA42" s="339"/>
      <c r="AB42" s="340"/>
      <c r="AC42" s="339"/>
      <c r="AD42" s="341">
        <f t="shared" si="10"/>
        <v>0</v>
      </c>
    </row>
    <row r="43" spans="1:30" ht="20.149999999999999" customHeight="1" x14ac:dyDescent="0.35">
      <c r="A43" s="327">
        <f t="shared" si="11"/>
        <v>29</v>
      </c>
      <c r="B43" s="328" t="str">
        <f>IF(RESUMEN!B37="","",RESUMEN!B37)</f>
        <v/>
      </c>
      <c r="C43" s="329" t="str">
        <f>IF(RESUMEN!C37="","",RESUMEN!C37)</f>
        <v/>
      </c>
      <c r="D43" s="328" t="str">
        <f>IF(RESUMEN!D37="","",RESUMEN!D37)</f>
        <v/>
      </c>
      <c r="E43" s="330"/>
      <c r="F43" s="331">
        <f t="shared" si="4"/>
        <v>0</v>
      </c>
      <c r="G43" s="330"/>
      <c r="H43" s="330"/>
      <c r="I43" s="332">
        <f>IF(H43=$R$2,'SS-SMI'!$H$22,IF(H43=$S$2,'SS-SMI'!$I$22,IF(H43=$T$2,'SS-SMI'!$J$22,0)))</f>
        <v>0</v>
      </c>
      <c r="J43" s="332">
        <f t="shared" si="5"/>
        <v>0</v>
      </c>
      <c r="K43" s="332">
        <f t="shared" si="0"/>
        <v>0</v>
      </c>
      <c r="L43" s="333"/>
      <c r="M43" s="333"/>
      <c r="N43" s="333"/>
      <c r="O43" s="332">
        <f t="shared" si="1"/>
        <v>0</v>
      </c>
      <c r="P43" s="332">
        <f t="shared" si="2"/>
        <v>0</v>
      </c>
      <c r="Q43" s="332">
        <f t="shared" si="6"/>
        <v>0</v>
      </c>
      <c r="R43" s="334">
        <f t="shared" si="7"/>
        <v>0</v>
      </c>
      <c r="S43" s="335">
        <v>0</v>
      </c>
      <c r="T43" s="335">
        <v>0</v>
      </c>
      <c r="U43" s="335"/>
      <c r="V43" s="336">
        <f t="shared" si="3"/>
        <v>0</v>
      </c>
      <c r="W43" s="336">
        <f t="shared" si="8"/>
        <v>0</v>
      </c>
      <c r="X43" s="333"/>
      <c r="Y43" s="337">
        <f t="shared" si="9"/>
        <v>0</v>
      </c>
      <c r="Z43" s="338"/>
      <c r="AA43" s="339"/>
      <c r="AB43" s="340"/>
      <c r="AC43" s="339"/>
      <c r="AD43" s="341">
        <f t="shared" si="10"/>
        <v>0</v>
      </c>
    </row>
    <row r="44" spans="1:30" ht="20.149999999999999" customHeight="1" x14ac:dyDescent="0.35">
      <c r="A44" s="327">
        <f t="shared" si="11"/>
        <v>30</v>
      </c>
      <c r="B44" s="328" t="str">
        <f>IF(RESUMEN!B38="","",RESUMEN!B38)</f>
        <v/>
      </c>
      <c r="C44" s="329" t="str">
        <f>IF(RESUMEN!C38="","",RESUMEN!C38)</f>
        <v/>
      </c>
      <c r="D44" s="328" t="str">
        <f>IF(RESUMEN!D38="","",RESUMEN!D38)</f>
        <v/>
      </c>
      <c r="E44" s="330"/>
      <c r="F44" s="331">
        <f t="shared" si="4"/>
        <v>0</v>
      </c>
      <c r="G44" s="330"/>
      <c r="H44" s="330"/>
      <c r="I44" s="332">
        <f>IF(H44=$R$2,'SS-SMI'!$H$22,IF(H44=$S$2,'SS-SMI'!$I$22,IF(H44=$T$2,'SS-SMI'!$J$22,0)))</f>
        <v>0</v>
      </c>
      <c r="J44" s="332">
        <f t="shared" si="5"/>
        <v>0</v>
      </c>
      <c r="K44" s="332">
        <f t="shared" si="0"/>
        <v>0</v>
      </c>
      <c r="L44" s="333"/>
      <c r="M44" s="333"/>
      <c r="N44" s="333"/>
      <c r="O44" s="332">
        <f t="shared" si="1"/>
        <v>0</v>
      </c>
      <c r="P44" s="332">
        <f t="shared" si="2"/>
        <v>0</v>
      </c>
      <c r="Q44" s="332">
        <f t="shared" si="6"/>
        <v>0</v>
      </c>
      <c r="R44" s="334">
        <f t="shared" si="7"/>
        <v>0</v>
      </c>
      <c r="S44" s="335">
        <v>0</v>
      </c>
      <c r="T44" s="335">
        <v>0</v>
      </c>
      <c r="U44" s="335"/>
      <c r="V44" s="336">
        <f t="shared" si="3"/>
        <v>0</v>
      </c>
      <c r="W44" s="336">
        <f t="shared" si="8"/>
        <v>0</v>
      </c>
      <c r="X44" s="333"/>
      <c r="Y44" s="337">
        <f t="shared" si="9"/>
        <v>0</v>
      </c>
      <c r="Z44" s="338"/>
      <c r="AA44" s="339"/>
      <c r="AB44" s="340"/>
      <c r="AC44" s="339"/>
      <c r="AD44" s="341">
        <f t="shared" si="10"/>
        <v>0</v>
      </c>
    </row>
    <row r="45" spans="1:30" ht="20.149999999999999" customHeight="1" x14ac:dyDescent="0.35">
      <c r="A45" s="327">
        <f t="shared" si="11"/>
        <v>31</v>
      </c>
      <c r="B45" s="328" t="str">
        <f>IF(RESUMEN!B39="","",RESUMEN!B39)</f>
        <v/>
      </c>
      <c r="C45" s="329" t="str">
        <f>IF(RESUMEN!C39="","",RESUMEN!C39)</f>
        <v/>
      </c>
      <c r="D45" s="328" t="str">
        <f>IF(RESUMEN!D39="","",RESUMEN!D39)</f>
        <v/>
      </c>
      <c r="E45" s="330"/>
      <c r="F45" s="331">
        <f t="shared" si="4"/>
        <v>0</v>
      </c>
      <c r="G45" s="330"/>
      <c r="H45" s="330"/>
      <c r="I45" s="332">
        <f>IF(H45=$R$2,'SS-SMI'!$H$22,IF(H45=$S$2,'SS-SMI'!$I$22,IF(H45=$T$2,'SS-SMI'!$J$22,0)))</f>
        <v>0</v>
      </c>
      <c r="J45" s="332">
        <f t="shared" si="5"/>
        <v>0</v>
      </c>
      <c r="K45" s="332">
        <f t="shared" si="0"/>
        <v>0</v>
      </c>
      <c r="L45" s="333"/>
      <c r="M45" s="333"/>
      <c r="N45" s="333"/>
      <c r="O45" s="332">
        <f t="shared" si="1"/>
        <v>0</v>
      </c>
      <c r="P45" s="332">
        <f t="shared" si="2"/>
        <v>0</v>
      </c>
      <c r="Q45" s="332">
        <f t="shared" si="6"/>
        <v>0</v>
      </c>
      <c r="R45" s="334">
        <f t="shared" si="7"/>
        <v>0</v>
      </c>
      <c r="S45" s="335">
        <v>0</v>
      </c>
      <c r="T45" s="335">
        <v>0</v>
      </c>
      <c r="U45" s="335"/>
      <c r="V45" s="336">
        <f t="shared" si="3"/>
        <v>0</v>
      </c>
      <c r="W45" s="336">
        <f t="shared" si="8"/>
        <v>0</v>
      </c>
      <c r="X45" s="333"/>
      <c r="Y45" s="337">
        <f t="shared" si="9"/>
        <v>0</v>
      </c>
      <c r="Z45" s="338"/>
      <c r="AA45" s="339"/>
      <c r="AB45" s="340"/>
      <c r="AC45" s="339"/>
      <c r="AD45" s="341">
        <f t="shared" si="10"/>
        <v>0</v>
      </c>
    </row>
    <row r="46" spans="1:30" ht="20.149999999999999" customHeight="1" x14ac:dyDescent="0.35">
      <c r="A46" s="327">
        <f t="shared" si="11"/>
        <v>32</v>
      </c>
      <c r="B46" s="328" t="str">
        <f>IF(RESUMEN!B40="","",RESUMEN!B40)</f>
        <v/>
      </c>
      <c r="C46" s="329" t="str">
        <f>IF(RESUMEN!C40="","",RESUMEN!C40)</f>
        <v/>
      </c>
      <c r="D46" s="328" t="str">
        <f>IF(RESUMEN!D40="","",RESUMEN!D40)</f>
        <v/>
      </c>
      <c r="E46" s="330"/>
      <c r="F46" s="331">
        <f t="shared" si="4"/>
        <v>0</v>
      </c>
      <c r="G46" s="330"/>
      <c r="H46" s="330"/>
      <c r="I46" s="332">
        <f>IF(H46=$R$2,'SS-SMI'!$H$22,IF(H46=$S$2,'SS-SMI'!$I$22,IF(H46=$T$2,'SS-SMI'!$J$22,0)))</f>
        <v>0</v>
      </c>
      <c r="J46" s="332">
        <f t="shared" si="5"/>
        <v>0</v>
      </c>
      <c r="K46" s="332">
        <f t="shared" si="0"/>
        <v>0</v>
      </c>
      <c r="L46" s="333"/>
      <c r="M46" s="333"/>
      <c r="N46" s="333"/>
      <c r="O46" s="332">
        <f t="shared" si="1"/>
        <v>0</v>
      </c>
      <c r="P46" s="332">
        <f t="shared" si="2"/>
        <v>0</v>
      </c>
      <c r="Q46" s="332">
        <f t="shared" si="6"/>
        <v>0</v>
      </c>
      <c r="R46" s="334">
        <f t="shared" si="7"/>
        <v>0</v>
      </c>
      <c r="S46" s="335">
        <v>0</v>
      </c>
      <c r="T46" s="335">
        <v>0</v>
      </c>
      <c r="U46" s="335"/>
      <c r="V46" s="336">
        <f t="shared" si="3"/>
        <v>0</v>
      </c>
      <c r="W46" s="336">
        <f t="shared" si="8"/>
        <v>0</v>
      </c>
      <c r="X46" s="333"/>
      <c r="Y46" s="337">
        <f t="shared" si="9"/>
        <v>0</v>
      </c>
      <c r="Z46" s="338"/>
      <c r="AA46" s="339"/>
      <c r="AB46" s="340"/>
      <c r="AC46" s="339"/>
      <c r="AD46" s="341">
        <f t="shared" si="10"/>
        <v>0</v>
      </c>
    </row>
    <row r="47" spans="1:30" ht="20.149999999999999" customHeight="1" x14ac:dyDescent="0.35">
      <c r="A47" s="327">
        <f t="shared" si="11"/>
        <v>33</v>
      </c>
      <c r="B47" s="328" t="str">
        <f>IF(RESUMEN!B41="","",RESUMEN!B41)</f>
        <v/>
      </c>
      <c r="C47" s="329" t="str">
        <f>IF(RESUMEN!C41="","",RESUMEN!C41)</f>
        <v/>
      </c>
      <c r="D47" s="328" t="str">
        <f>IF(RESUMEN!D41="","",RESUMEN!D41)</f>
        <v/>
      </c>
      <c r="E47" s="330"/>
      <c r="F47" s="331">
        <f t="shared" si="4"/>
        <v>0</v>
      </c>
      <c r="G47" s="330"/>
      <c r="H47" s="330"/>
      <c r="I47" s="332">
        <f>IF(H47=$R$2,'SS-SMI'!$H$22,IF(H47=$S$2,'SS-SMI'!$I$22,IF(H47=$T$2,'SS-SMI'!$J$22,0)))</f>
        <v>0</v>
      </c>
      <c r="J47" s="332">
        <f t="shared" si="5"/>
        <v>0</v>
      </c>
      <c r="K47" s="332">
        <f t="shared" si="0"/>
        <v>0</v>
      </c>
      <c r="L47" s="333"/>
      <c r="M47" s="333"/>
      <c r="N47" s="333"/>
      <c r="O47" s="332">
        <f t="shared" ref="O47:O83" si="12">SUM(L47)</f>
        <v>0</v>
      </c>
      <c r="P47" s="332">
        <f t="shared" si="2"/>
        <v>0</v>
      </c>
      <c r="Q47" s="332">
        <f t="shared" si="6"/>
        <v>0</v>
      </c>
      <c r="R47" s="334">
        <f t="shared" si="7"/>
        <v>0</v>
      </c>
      <c r="S47" s="335">
        <v>0</v>
      </c>
      <c r="T47" s="335">
        <v>0</v>
      </c>
      <c r="U47" s="335"/>
      <c r="V47" s="336">
        <f t="shared" si="3"/>
        <v>0</v>
      </c>
      <c r="W47" s="336">
        <f t="shared" si="8"/>
        <v>0</v>
      </c>
      <c r="X47" s="333"/>
      <c r="Y47" s="337">
        <f t="shared" si="9"/>
        <v>0</v>
      </c>
      <c r="Z47" s="338"/>
      <c r="AA47" s="339"/>
      <c r="AB47" s="340"/>
      <c r="AC47" s="339"/>
      <c r="AD47" s="341">
        <f t="shared" si="10"/>
        <v>0</v>
      </c>
    </row>
    <row r="48" spans="1:30" ht="20.149999999999999" customHeight="1" x14ac:dyDescent="0.35">
      <c r="A48" s="327">
        <f t="shared" si="11"/>
        <v>34</v>
      </c>
      <c r="B48" s="328" t="str">
        <f>IF(RESUMEN!B42="","",RESUMEN!B42)</f>
        <v/>
      </c>
      <c r="C48" s="329" t="str">
        <f>IF(RESUMEN!C42="","",RESUMEN!C42)</f>
        <v/>
      </c>
      <c r="D48" s="328" t="str">
        <f>IF(RESUMEN!D42="","",RESUMEN!D42)</f>
        <v/>
      </c>
      <c r="E48" s="330"/>
      <c r="F48" s="331">
        <f t="shared" si="4"/>
        <v>0</v>
      </c>
      <c r="G48" s="330"/>
      <c r="H48" s="330"/>
      <c r="I48" s="332">
        <f>IF(H48=$R$2,'SS-SMI'!$H$22,IF(H48=$S$2,'SS-SMI'!$I$22,IF(H48=$T$2,'SS-SMI'!$J$22,0)))</f>
        <v>0</v>
      </c>
      <c r="J48" s="332">
        <f t="shared" si="5"/>
        <v>0</v>
      </c>
      <c r="K48" s="332">
        <f t="shared" si="0"/>
        <v>0</v>
      </c>
      <c r="L48" s="333"/>
      <c r="M48" s="333"/>
      <c r="N48" s="333"/>
      <c r="O48" s="332">
        <f t="shared" si="12"/>
        <v>0</v>
      </c>
      <c r="P48" s="332">
        <f t="shared" si="2"/>
        <v>0</v>
      </c>
      <c r="Q48" s="332">
        <f t="shared" si="6"/>
        <v>0</v>
      </c>
      <c r="R48" s="334">
        <f t="shared" si="7"/>
        <v>0</v>
      </c>
      <c r="S48" s="335">
        <v>0</v>
      </c>
      <c r="T48" s="335">
        <v>0</v>
      </c>
      <c r="U48" s="335"/>
      <c r="V48" s="336">
        <f t="shared" si="3"/>
        <v>0</v>
      </c>
      <c r="W48" s="336">
        <f t="shared" si="8"/>
        <v>0</v>
      </c>
      <c r="X48" s="333"/>
      <c r="Y48" s="337">
        <f t="shared" si="9"/>
        <v>0</v>
      </c>
      <c r="Z48" s="338"/>
      <c r="AA48" s="339"/>
      <c r="AB48" s="340"/>
      <c r="AC48" s="339"/>
      <c r="AD48" s="341">
        <f t="shared" si="10"/>
        <v>0</v>
      </c>
    </row>
    <row r="49" spans="1:30" ht="20.149999999999999" customHeight="1" x14ac:dyDescent="0.35">
      <c r="A49" s="327">
        <f t="shared" si="11"/>
        <v>35</v>
      </c>
      <c r="B49" s="328" t="str">
        <f>IF(RESUMEN!B43="","",RESUMEN!B43)</f>
        <v/>
      </c>
      <c r="C49" s="329" t="str">
        <f>IF(RESUMEN!C43="","",RESUMEN!C43)</f>
        <v/>
      </c>
      <c r="D49" s="328" t="str">
        <f>IF(RESUMEN!D43="","",RESUMEN!D43)</f>
        <v/>
      </c>
      <c r="E49" s="330"/>
      <c r="F49" s="331">
        <f t="shared" si="4"/>
        <v>0</v>
      </c>
      <c r="G49" s="330"/>
      <c r="H49" s="330"/>
      <c r="I49" s="332">
        <f>IF(H49=$R$2,'SS-SMI'!$H$22,IF(H49=$S$2,'SS-SMI'!$I$22,IF(H49=$T$2,'SS-SMI'!$J$22,0)))</f>
        <v>0</v>
      </c>
      <c r="J49" s="332">
        <f t="shared" si="5"/>
        <v>0</v>
      </c>
      <c r="K49" s="332">
        <f t="shared" si="0"/>
        <v>0</v>
      </c>
      <c r="L49" s="333"/>
      <c r="M49" s="333"/>
      <c r="N49" s="333"/>
      <c r="O49" s="332">
        <f t="shared" si="12"/>
        <v>0</v>
      </c>
      <c r="P49" s="332">
        <f t="shared" si="2"/>
        <v>0</v>
      </c>
      <c r="Q49" s="332">
        <f t="shared" si="6"/>
        <v>0</v>
      </c>
      <c r="R49" s="334">
        <f t="shared" si="7"/>
        <v>0</v>
      </c>
      <c r="S49" s="335">
        <v>0</v>
      </c>
      <c r="T49" s="335">
        <v>0</v>
      </c>
      <c r="U49" s="335"/>
      <c r="V49" s="336">
        <f t="shared" si="3"/>
        <v>0</v>
      </c>
      <c r="W49" s="336">
        <f t="shared" si="8"/>
        <v>0</v>
      </c>
      <c r="X49" s="333"/>
      <c r="Y49" s="337">
        <f t="shared" si="9"/>
        <v>0</v>
      </c>
      <c r="Z49" s="338"/>
      <c r="AA49" s="339"/>
      <c r="AB49" s="340"/>
      <c r="AC49" s="339"/>
      <c r="AD49" s="341">
        <f t="shared" si="10"/>
        <v>0</v>
      </c>
    </row>
    <row r="50" spans="1:30" ht="20.149999999999999" customHeight="1" x14ac:dyDescent="0.35">
      <c r="A50" s="327">
        <f t="shared" si="11"/>
        <v>36</v>
      </c>
      <c r="B50" s="328" t="str">
        <f>IF(RESUMEN!B44="","",RESUMEN!B44)</f>
        <v/>
      </c>
      <c r="C50" s="329" t="str">
        <f>IF(RESUMEN!C44="","",RESUMEN!C44)</f>
        <v/>
      </c>
      <c r="D50" s="328" t="str">
        <f>IF(RESUMEN!D44="","",RESUMEN!D44)</f>
        <v/>
      </c>
      <c r="E50" s="330"/>
      <c r="F50" s="331">
        <f t="shared" si="4"/>
        <v>0</v>
      </c>
      <c r="G50" s="330"/>
      <c r="H50" s="330"/>
      <c r="I50" s="332">
        <f>IF(H50=$R$2,'SS-SMI'!$H$22,IF(H50=$S$2,'SS-SMI'!$I$22,IF(H50=$T$2,'SS-SMI'!$J$22,0)))</f>
        <v>0</v>
      </c>
      <c r="J50" s="332">
        <f t="shared" si="5"/>
        <v>0</v>
      </c>
      <c r="K50" s="332">
        <f t="shared" si="0"/>
        <v>0</v>
      </c>
      <c r="L50" s="333"/>
      <c r="M50" s="333"/>
      <c r="N50" s="333"/>
      <c r="O50" s="332">
        <f t="shared" si="12"/>
        <v>0</v>
      </c>
      <c r="P50" s="332">
        <f t="shared" si="2"/>
        <v>0</v>
      </c>
      <c r="Q50" s="332">
        <f t="shared" si="6"/>
        <v>0</v>
      </c>
      <c r="R50" s="334">
        <f t="shared" si="7"/>
        <v>0</v>
      </c>
      <c r="S50" s="335">
        <v>0</v>
      </c>
      <c r="T50" s="335">
        <v>0</v>
      </c>
      <c r="U50" s="335"/>
      <c r="V50" s="336">
        <f t="shared" si="3"/>
        <v>0</v>
      </c>
      <c r="W50" s="336">
        <f t="shared" si="8"/>
        <v>0</v>
      </c>
      <c r="X50" s="333"/>
      <c r="Y50" s="337">
        <f t="shared" si="9"/>
        <v>0</v>
      </c>
      <c r="Z50" s="338"/>
      <c r="AA50" s="339"/>
      <c r="AB50" s="340"/>
      <c r="AC50" s="339"/>
      <c r="AD50" s="341">
        <f t="shared" si="10"/>
        <v>0</v>
      </c>
    </row>
    <row r="51" spans="1:30" ht="20.149999999999999" customHeight="1" x14ac:dyDescent="0.35">
      <c r="A51" s="327">
        <f t="shared" si="11"/>
        <v>37</v>
      </c>
      <c r="B51" s="328" t="str">
        <f>IF(RESUMEN!B45="","",RESUMEN!B45)</f>
        <v/>
      </c>
      <c r="C51" s="329" t="str">
        <f>IF(RESUMEN!C45="","",RESUMEN!C45)</f>
        <v/>
      </c>
      <c r="D51" s="328" t="str">
        <f>IF(RESUMEN!D45="","",RESUMEN!D45)</f>
        <v/>
      </c>
      <c r="E51" s="330"/>
      <c r="F51" s="331">
        <f t="shared" si="4"/>
        <v>0</v>
      </c>
      <c r="G51" s="330"/>
      <c r="H51" s="330"/>
      <c r="I51" s="332">
        <f>IF(H51=$R$2,'SS-SMI'!$H$22,IF(H51=$S$2,'SS-SMI'!$I$22,IF(H51=$T$2,'SS-SMI'!$J$22,0)))</f>
        <v>0</v>
      </c>
      <c r="J51" s="332">
        <f t="shared" si="5"/>
        <v>0</v>
      </c>
      <c r="K51" s="332">
        <f t="shared" si="0"/>
        <v>0</v>
      </c>
      <c r="L51" s="333"/>
      <c r="M51" s="333"/>
      <c r="N51" s="333"/>
      <c r="O51" s="332">
        <f t="shared" si="12"/>
        <v>0</v>
      </c>
      <c r="P51" s="332">
        <f t="shared" si="2"/>
        <v>0</v>
      </c>
      <c r="Q51" s="332">
        <f t="shared" si="6"/>
        <v>0</v>
      </c>
      <c r="R51" s="334">
        <f t="shared" si="7"/>
        <v>0</v>
      </c>
      <c r="S51" s="335">
        <v>0</v>
      </c>
      <c r="T51" s="335">
        <v>0</v>
      </c>
      <c r="U51" s="335"/>
      <c r="V51" s="336">
        <f t="shared" si="3"/>
        <v>0</v>
      </c>
      <c r="W51" s="336">
        <f t="shared" si="8"/>
        <v>0</v>
      </c>
      <c r="X51" s="333"/>
      <c r="Y51" s="337">
        <f t="shared" si="9"/>
        <v>0</v>
      </c>
      <c r="Z51" s="338"/>
      <c r="AA51" s="339"/>
      <c r="AB51" s="340"/>
      <c r="AC51" s="339"/>
      <c r="AD51" s="341">
        <f t="shared" si="10"/>
        <v>0</v>
      </c>
    </row>
    <row r="52" spans="1:30" ht="20.149999999999999" customHeight="1" x14ac:dyDescent="0.35">
      <c r="A52" s="327">
        <f t="shared" si="11"/>
        <v>38</v>
      </c>
      <c r="B52" s="328" t="str">
        <f>IF(RESUMEN!B46="","",RESUMEN!B46)</f>
        <v/>
      </c>
      <c r="C52" s="329" t="str">
        <f>IF(RESUMEN!C46="","",RESUMEN!C46)</f>
        <v/>
      </c>
      <c r="D52" s="328" t="str">
        <f>IF(RESUMEN!D46="","",RESUMEN!D46)</f>
        <v/>
      </c>
      <c r="E52" s="330"/>
      <c r="F52" s="331">
        <f t="shared" si="4"/>
        <v>0</v>
      </c>
      <c r="G52" s="330"/>
      <c r="H52" s="330"/>
      <c r="I52" s="332">
        <f>IF(H52=$R$2,'SS-SMI'!$H$22,IF(H52=$S$2,'SS-SMI'!$I$22,IF(H52=$T$2,'SS-SMI'!$J$22,0)))</f>
        <v>0</v>
      </c>
      <c r="J52" s="332">
        <f t="shared" si="5"/>
        <v>0</v>
      </c>
      <c r="K52" s="332">
        <f t="shared" si="0"/>
        <v>0</v>
      </c>
      <c r="L52" s="333"/>
      <c r="M52" s="333"/>
      <c r="N52" s="333"/>
      <c r="O52" s="332">
        <f t="shared" si="12"/>
        <v>0</v>
      </c>
      <c r="P52" s="332">
        <f t="shared" si="2"/>
        <v>0</v>
      </c>
      <c r="Q52" s="332">
        <f t="shared" si="6"/>
        <v>0</v>
      </c>
      <c r="R52" s="334">
        <f t="shared" si="7"/>
        <v>0</v>
      </c>
      <c r="S52" s="335">
        <v>0</v>
      </c>
      <c r="T52" s="335">
        <v>0</v>
      </c>
      <c r="U52" s="335"/>
      <c r="V52" s="336">
        <f t="shared" si="3"/>
        <v>0</v>
      </c>
      <c r="W52" s="336">
        <f t="shared" si="8"/>
        <v>0</v>
      </c>
      <c r="X52" s="333"/>
      <c r="Y52" s="337">
        <f t="shared" si="9"/>
        <v>0</v>
      </c>
      <c r="Z52" s="338"/>
      <c r="AA52" s="339"/>
      <c r="AB52" s="340"/>
      <c r="AC52" s="339"/>
      <c r="AD52" s="341">
        <f t="shared" si="10"/>
        <v>0</v>
      </c>
    </row>
    <row r="53" spans="1:30" ht="20.149999999999999" customHeight="1" x14ac:dyDescent="0.35">
      <c r="A53" s="327">
        <f t="shared" si="11"/>
        <v>39</v>
      </c>
      <c r="B53" s="328" t="str">
        <f>IF(RESUMEN!B47="","",RESUMEN!B47)</f>
        <v/>
      </c>
      <c r="C53" s="329" t="str">
        <f>IF(RESUMEN!C47="","",RESUMEN!C47)</f>
        <v/>
      </c>
      <c r="D53" s="328" t="str">
        <f>IF(RESUMEN!D47="","",RESUMEN!D47)</f>
        <v/>
      </c>
      <c r="E53" s="330"/>
      <c r="F53" s="331">
        <f t="shared" si="4"/>
        <v>0</v>
      </c>
      <c r="G53" s="330"/>
      <c r="H53" s="330"/>
      <c r="I53" s="332">
        <f>IF(H53=$R$2,'SS-SMI'!$H$22,IF(H53=$S$2,'SS-SMI'!$I$22,IF(H53=$T$2,'SS-SMI'!$J$22,0)))</f>
        <v>0</v>
      </c>
      <c r="J53" s="332">
        <f t="shared" si="5"/>
        <v>0</v>
      </c>
      <c r="K53" s="332">
        <f t="shared" si="0"/>
        <v>0</v>
      </c>
      <c r="L53" s="333"/>
      <c r="M53" s="333"/>
      <c r="N53" s="333"/>
      <c r="O53" s="332">
        <f t="shared" si="12"/>
        <v>0</v>
      </c>
      <c r="P53" s="332">
        <f t="shared" si="2"/>
        <v>0</v>
      </c>
      <c r="Q53" s="332">
        <f t="shared" si="6"/>
        <v>0</v>
      </c>
      <c r="R53" s="334">
        <f t="shared" si="7"/>
        <v>0</v>
      </c>
      <c r="S53" s="335">
        <v>0</v>
      </c>
      <c r="T53" s="335">
        <v>0</v>
      </c>
      <c r="U53" s="335"/>
      <c r="V53" s="336">
        <f t="shared" si="3"/>
        <v>0</v>
      </c>
      <c r="W53" s="336">
        <f t="shared" si="8"/>
        <v>0</v>
      </c>
      <c r="X53" s="333"/>
      <c r="Y53" s="337">
        <f t="shared" si="9"/>
        <v>0</v>
      </c>
      <c r="Z53" s="338"/>
      <c r="AA53" s="339"/>
      <c r="AB53" s="340"/>
      <c r="AC53" s="339"/>
      <c r="AD53" s="341">
        <f t="shared" si="10"/>
        <v>0</v>
      </c>
    </row>
    <row r="54" spans="1:30" ht="20.149999999999999" customHeight="1" x14ac:dyDescent="0.35">
      <c r="A54" s="327">
        <f t="shared" si="11"/>
        <v>40</v>
      </c>
      <c r="B54" s="328" t="str">
        <f>IF(RESUMEN!B48="","",RESUMEN!B48)</f>
        <v/>
      </c>
      <c r="C54" s="329" t="str">
        <f>IF(RESUMEN!C48="","",RESUMEN!C48)</f>
        <v/>
      </c>
      <c r="D54" s="328" t="str">
        <f>IF(RESUMEN!D48="","",RESUMEN!D48)</f>
        <v/>
      </c>
      <c r="E54" s="330"/>
      <c r="F54" s="331">
        <f t="shared" si="4"/>
        <v>0</v>
      </c>
      <c r="G54" s="330"/>
      <c r="H54" s="330"/>
      <c r="I54" s="332">
        <f>IF(H54=$R$2,'SS-SMI'!$H$22,IF(H54=$S$2,'SS-SMI'!$I$22,IF(H54=$T$2,'SS-SMI'!$J$22,0)))</f>
        <v>0</v>
      </c>
      <c r="J54" s="332">
        <f t="shared" si="5"/>
        <v>0</v>
      </c>
      <c r="K54" s="332">
        <f t="shared" si="0"/>
        <v>0</v>
      </c>
      <c r="L54" s="333"/>
      <c r="M54" s="333"/>
      <c r="N54" s="333"/>
      <c r="O54" s="332">
        <f t="shared" si="12"/>
        <v>0</v>
      </c>
      <c r="P54" s="332">
        <f t="shared" ref="P54:P83" si="13">SUM(O54-N54)</f>
        <v>0</v>
      </c>
      <c r="Q54" s="332">
        <f t="shared" si="6"/>
        <v>0</v>
      </c>
      <c r="R54" s="334">
        <f t="shared" si="7"/>
        <v>0</v>
      </c>
      <c r="S54" s="335">
        <v>0</v>
      </c>
      <c r="T54" s="335">
        <v>0</v>
      </c>
      <c r="U54" s="335"/>
      <c r="V54" s="336">
        <f t="shared" si="3"/>
        <v>0</v>
      </c>
      <c r="W54" s="336">
        <f t="shared" si="8"/>
        <v>0</v>
      </c>
      <c r="X54" s="333"/>
      <c r="Y54" s="337">
        <f t="shared" si="9"/>
        <v>0</v>
      </c>
      <c r="Z54" s="338"/>
      <c r="AA54" s="339"/>
      <c r="AB54" s="340"/>
      <c r="AC54" s="339"/>
      <c r="AD54" s="341">
        <f t="shared" si="10"/>
        <v>0</v>
      </c>
    </row>
    <row r="55" spans="1:30" ht="20.149999999999999" customHeight="1" x14ac:dyDescent="0.35">
      <c r="A55" s="327">
        <f t="shared" si="11"/>
        <v>41</v>
      </c>
      <c r="B55" s="328" t="str">
        <f>IF(RESUMEN!B49="","",RESUMEN!B49)</f>
        <v/>
      </c>
      <c r="C55" s="329" t="str">
        <f>IF(RESUMEN!C49="","",RESUMEN!C49)</f>
        <v/>
      </c>
      <c r="D55" s="328" t="str">
        <f>IF(RESUMEN!D49="","",RESUMEN!D49)</f>
        <v/>
      </c>
      <c r="E55" s="330"/>
      <c r="F55" s="331">
        <f t="shared" ref="F55:F82" si="14">IF(G55&gt;E55, "error",E55-G55)</f>
        <v>0</v>
      </c>
      <c r="G55" s="330"/>
      <c r="H55" s="330"/>
      <c r="I55" s="332">
        <f>IF(H55=$R$2,'SS-SMI'!$H$22,IF(H55=$S$2,'SS-SMI'!$I$22,IF(H55=$T$2,'SS-SMI'!$J$22,0)))</f>
        <v>0</v>
      </c>
      <c r="J55" s="332">
        <f t="shared" ref="J55:J82" si="15">SUM(I55*E55)</f>
        <v>0</v>
      </c>
      <c r="K55" s="332">
        <f t="shared" ref="K55:K82" si="16">SUM(J55*14/12)</f>
        <v>0</v>
      </c>
      <c r="L55" s="333"/>
      <c r="M55" s="333"/>
      <c r="N55" s="333"/>
      <c r="O55" s="332">
        <f t="shared" ref="O55:O82" si="17">SUM(L55)</f>
        <v>0</v>
      </c>
      <c r="P55" s="332">
        <f t="shared" ref="P55:P82" si="18">SUM(O55-N55)</f>
        <v>0</v>
      </c>
      <c r="Q55" s="332">
        <f t="shared" ref="Q55:Q82" si="19">IF(E55="",0,IF(H55=$R$2,$R$10*F55/E55,IF(H55=$S$2,$S$10*F55/E55,IF(H55=$T$2,$T$10*F55/E55,0))))</f>
        <v>0</v>
      </c>
      <c r="R55" s="334">
        <f t="shared" ref="R55:R82" si="20">IF(E55="",0,IF(H55=$R$2,$R$10*G55/E55,IF(H55=$S$2,$S$10*G55/E55,IF(H55=$T$2,$T$10*G55/E55,0))))</f>
        <v>0</v>
      </c>
      <c r="S55" s="335">
        <v>0</v>
      </c>
      <c r="T55" s="335">
        <v>0</v>
      </c>
      <c r="U55" s="335"/>
      <c r="V55" s="336">
        <f t="shared" ref="V55:V82" si="21">SUM(O55+Q55+R55-S55-T55)</f>
        <v>0</v>
      </c>
      <c r="W55" s="336">
        <f t="shared" ref="W55:W82" si="22">P55+Q55+R55-S55-T55</f>
        <v>0</v>
      </c>
      <c r="X55" s="333"/>
      <c r="Y55" s="337">
        <f t="shared" ref="Y55:Y82" si="23">IF(X55&lt;&gt;0,SUM((P55-S55-T55+R55+Q55)+X55),W55)</f>
        <v>0</v>
      </c>
      <c r="Z55" s="338"/>
      <c r="AA55" s="339"/>
      <c r="AB55" s="340"/>
      <c r="AC55" s="339"/>
      <c r="AD55" s="341">
        <f t="shared" ref="AD55:AD82" si="24">IF((Y55&gt;V55),0,(V55-Y55))</f>
        <v>0</v>
      </c>
    </row>
    <row r="56" spans="1:30" ht="20.149999999999999" customHeight="1" x14ac:dyDescent="0.35">
      <c r="A56" s="327">
        <f t="shared" si="11"/>
        <v>42</v>
      </c>
      <c r="B56" s="328" t="str">
        <f>IF(RESUMEN!B50="","",RESUMEN!B50)</f>
        <v/>
      </c>
      <c r="C56" s="329" t="str">
        <f>IF(RESUMEN!C50="","",RESUMEN!C50)</f>
        <v/>
      </c>
      <c r="D56" s="328" t="str">
        <f>IF(RESUMEN!D50="","",RESUMEN!D50)</f>
        <v/>
      </c>
      <c r="E56" s="330"/>
      <c r="F56" s="331">
        <f t="shared" si="14"/>
        <v>0</v>
      </c>
      <c r="G56" s="330"/>
      <c r="H56" s="330"/>
      <c r="I56" s="332">
        <f>IF(H56=$R$2,'SS-SMI'!$H$22,IF(H56=$S$2,'SS-SMI'!$I$22,IF(H56=$T$2,'SS-SMI'!$J$22,0)))</f>
        <v>0</v>
      </c>
      <c r="J56" s="332">
        <f t="shared" si="15"/>
        <v>0</v>
      </c>
      <c r="K56" s="332">
        <f t="shared" si="16"/>
        <v>0</v>
      </c>
      <c r="L56" s="333"/>
      <c r="M56" s="333"/>
      <c r="N56" s="333"/>
      <c r="O56" s="332">
        <f t="shared" si="17"/>
        <v>0</v>
      </c>
      <c r="P56" s="332">
        <f t="shared" si="18"/>
        <v>0</v>
      </c>
      <c r="Q56" s="332">
        <f t="shared" si="19"/>
        <v>0</v>
      </c>
      <c r="R56" s="334">
        <f t="shared" si="20"/>
        <v>0</v>
      </c>
      <c r="S56" s="335">
        <v>0</v>
      </c>
      <c r="T56" s="335">
        <v>0</v>
      </c>
      <c r="U56" s="335"/>
      <c r="V56" s="336">
        <f t="shared" si="21"/>
        <v>0</v>
      </c>
      <c r="W56" s="336">
        <f t="shared" si="22"/>
        <v>0</v>
      </c>
      <c r="X56" s="333"/>
      <c r="Y56" s="337">
        <f t="shared" si="23"/>
        <v>0</v>
      </c>
      <c r="Z56" s="338"/>
      <c r="AA56" s="339"/>
      <c r="AB56" s="340"/>
      <c r="AC56" s="339"/>
      <c r="AD56" s="341">
        <f t="shared" si="24"/>
        <v>0</v>
      </c>
    </row>
    <row r="57" spans="1:30" ht="20.149999999999999" customHeight="1" x14ac:dyDescent="0.35">
      <c r="A57" s="327">
        <f t="shared" si="11"/>
        <v>43</v>
      </c>
      <c r="B57" s="328" t="str">
        <f>IF(RESUMEN!B51="","",RESUMEN!B51)</f>
        <v/>
      </c>
      <c r="C57" s="329" t="str">
        <f>IF(RESUMEN!C51="","",RESUMEN!C51)</f>
        <v/>
      </c>
      <c r="D57" s="328" t="str">
        <f>IF(RESUMEN!D51="","",RESUMEN!D51)</f>
        <v/>
      </c>
      <c r="E57" s="330"/>
      <c r="F57" s="331">
        <f t="shared" si="14"/>
        <v>0</v>
      </c>
      <c r="G57" s="330"/>
      <c r="H57" s="330"/>
      <c r="I57" s="332">
        <f>IF(H57=$R$2,'SS-SMI'!$H$22,IF(H57=$S$2,'SS-SMI'!$I$22,IF(H57=$T$2,'SS-SMI'!$J$22,0)))</f>
        <v>0</v>
      </c>
      <c r="J57" s="332">
        <f t="shared" si="15"/>
        <v>0</v>
      </c>
      <c r="K57" s="332">
        <f t="shared" si="16"/>
        <v>0</v>
      </c>
      <c r="L57" s="333"/>
      <c r="M57" s="333"/>
      <c r="N57" s="333"/>
      <c r="O57" s="332">
        <f t="shared" si="17"/>
        <v>0</v>
      </c>
      <c r="P57" s="332">
        <f t="shared" si="18"/>
        <v>0</v>
      </c>
      <c r="Q57" s="332">
        <f t="shared" si="19"/>
        <v>0</v>
      </c>
      <c r="R57" s="334">
        <f t="shared" si="20"/>
        <v>0</v>
      </c>
      <c r="S57" s="335">
        <v>0</v>
      </c>
      <c r="T57" s="335">
        <v>0</v>
      </c>
      <c r="U57" s="335"/>
      <c r="V57" s="336">
        <f t="shared" si="21"/>
        <v>0</v>
      </c>
      <c r="W57" s="336">
        <f t="shared" si="22"/>
        <v>0</v>
      </c>
      <c r="X57" s="333"/>
      <c r="Y57" s="337">
        <f t="shared" si="23"/>
        <v>0</v>
      </c>
      <c r="Z57" s="338"/>
      <c r="AA57" s="339"/>
      <c r="AB57" s="340"/>
      <c r="AC57" s="339"/>
      <c r="AD57" s="341">
        <f t="shared" si="24"/>
        <v>0</v>
      </c>
    </row>
    <row r="58" spans="1:30" ht="20.149999999999999" customHeight="1" x14ac:dyDescent="0.35">
      <c r="A58" s="327">
        <f t="shared" si="11"/>
        <v>44</v>
      </c>
      <c r="B58" s="328" t="str">
        <f>IF(RESUMEN!B52="","",RESUMEN!B52)</f>
        <v/>
      </c>
      <c r="C58" s="329" t="str">
        <f>IF(RESUMEN!C52="","",RESUMEN!C52)</f>
        <v/>
      </c>
      <c r="D58" s="328" t="str">
        <f>IF(RESUMEN!D52="","",RESUMEN!D52)</f>
        <v/>
      </c>
      <c r="E58" s="330"/>
      <c r="F58" s="331">
        <f t="shared" si="14"/>
        <v>0</v>
      </c>
      <c r="G58" s="330"/>
      <c r="H58" s="330"/>
      <c r="I58" s="332">
        <f>IF(H58=$R$2,'SS-SMI'!$H$22,IF(H58=$S$2,'SS-SMI'!$I$22,IF(H58=$T$2,'SS-SMI'!$J$22,0)))</f>
        <v>0</v>
      </c>
      <c r="J58" s="332">
        <f t="shared" si="15"/>
        <v>0</v>
      </c>
      <c r="K58" s="332">
        <f t="shared" si="16"/>
        <v>0</v>
      </c>
      <c r="L58" s="333"/>
      <c r="M58" s="333"/>
      <c r="N58" s="333"/>
      <c r="O58" s="332">
        <f t="shared" si="17"/>
        <v>0</v>
      </c>
      <c r="P58" s="332">
        <f t="shared" si="18"/>
        <v>0</v>
      </c>
      <c r="Q58" s="332">
        <f t="shared" si="19"/>
        <v>0</v>
      </c>
      <c r="R58" s="334">
        <f t="shared" si="20"/>
        <v>0</v>
      </c>
      <c r="S58" s="335">
        <v>0</v>
      </c>
      <c r="T58" s="335">
        <v>0</v>
      </c>
      <c r="U58" s="335"/>
      <c r="V58" s="336">
        <f t="shared" si="21"/>
        <v>0</v>
      </c>
      <c r="W58" s="336">
        <f t="shared" si="22"/>
        <v>0</v>
      </c>
      <c r="X58" s="333"/>
      <c r="Y58" s="337">
        <f t="shared" si="23"/>
        <v>0</v>
      </c>
      <c r="Z58" s="338"/>
      <c r="AA58" s="339"/>
      <c r="AB58" s="340"/>
      <c r="AC58" s="339"/>
      <c r="AD58" s="341">
        <f t="shared" si="24"/>
        <v>0</v>
      </c>
    </row>
    <row r="59" spans="1:30" ht="20.149999999999999" customHeight="1" x14ac:dyDescent="0.35">
      <c r="A59" s="327">
        <f t="shared" si="11"/>
        <v>45</v>
      </c>
      <c r="B59" s="328" t="str">
        <f>IF(RESUMEN!B53="","",RESUMEN!B53)</f>
        <v/>
      </c>
      <c r="C59" s="329" t="str">
        <f>IF(RESUMEN!C53="","",RESUMEN!C53)</f>
        <v/>
      </c>
      <c r="D59" s="328" t="str">
        <f>IF(RESUMEN!D53="","",RESUMEN!D53)</f>
        <v/>
      </c>
      <c r="E59" s="330"/>
      <c r="F59" s="331">
        <f t="shared" si="14"/>
        <v>0</v>
      </c>
      <c r="G59" s="330"/>
      <c r="H59" s="330"/>
      <c r="I59" s="332">
        <f>IF(H59=$R$2,'SS-SMI'!$H$22,IF(H59=$S$2,'SS-SMI'!$I$22,IF(H59=$T$2,'SS-SMI'!$J$22,0)))</f>
        <v>0</v>
      </c>
      <c r="J59" s="332">
        <f t="shared" si="15"/>
        <v>0</v>
      </c>
      <c r="K59" s="332">
        <f t="shared" si="16"/>
        <v>0</v>
      </c>
      <c r="L59" s="333"/>
      <c r="M59" s="333"/>
      <c r="N59" s="333"/>
      <c r="O59" s="332">
        <f t="shared" si="17"/>
        <v>0</v>
      </c>
      <c r="P59" s="332">
        <f t="shared" si="18"/>
        <v>0</v>
      </c>
      <c r="Q59" s="332">
        <f t="shared" si="19"/>
        <v>0</v>
      </c>
      <c r="R59" s="334">
        <f t="shared" si="20"/>
        <v>0</v>
      </c>
      <c r="S59" s="335">
        <v>0</v>
      </c>
      <c r="T59" s="335">
        <v>0</v>
      </c>
      <c r="U59" s="335"/>
      <c r="V59" s="336">
        <f t="shared" si="21"/>
        <v>0</v>
      </c>
      <c r="W59" s="336">
        <f t="shared" si="22"/>
        <v>0</v>
      </c>
      <c r="X59" s="333"/>
      <c r="Y59" s="337">
        <f t="shared" si="23"/>
        <v>0</v>
      </c>
      <c r="Z59" s="338"/>
      <c r="AA59" s="339"/>
      <c r="AB59" s="340"/>
      <c r="AC59" s="339"/>
      <c r="AD59" s="341">
        <f t="shared" si="24"/>
        <v>0</v>
      </c>
    </row>
    <row r="60" spans="1:30" ht="20.149999999999999" customHeight="1" x14ac:dyDescent="0.35">
      <c r="A60" s="327">
        <f t="shared" si="11"/>
        <v>46</v>
      </c>
      <c r="B60" s="328" t="str">
        <f>IF(RESUMEN!B54="","",RESUMEN!B54)</f>
        <v/>
      </c>
      <c r="C60" s="329" t="str">
        <f>IF(RESUMEN!C54="","",RESUMEN!C54)</f>
        <v/>
      </c>
      <c r="D60" s="328" t="str">
        <f>IF(RESUMEN!D54="","",RESUMEN!D54)</f>
        <v/>
      </c>
      <c r="E60" s="330"/>
      <c r="F60" s="331">
        <f t="shared" si="14"/>
        <v>0</v>
      </c>
      <c r="G60" s="330"/>
      <c r="H60" s="330"/>
      <c r="I60" s="332">
        <f>IF(H60=$R$2,'SS-SMI'!$H$22,IF(H60=$S$2,'SS-SMI'!$I$22,IF(H60=$T$2,'SS-SMI'!$J$22,0)))</f>
        <v>0</v>
      </c>
      <c r="J60" s="332">
        <f t="shared" si="15"/>
        <v>0</v>
      </c>
      <c r="K60" s="332">
        <f t="shared" si="16"/>
        <v>0</v>
      </c>
      <c r="L60" s="333"/>
      <c r="M60" s="333"/>
      <c r="N60" s="333"/>
      <c r="O60" s="332">
        <f t="shared" si="17"/>
        <v>0</v>
      </c>
      <c r="P60" s="332">
        <f t="shared" si="18"/>
        <v>0</v>
      </c>
      <c r="Q60" s="332">
        <f t="shared" si="19"/>
        <v>0</v>
      </c>
      <c r="R60" s="334">
        <f t="shared" si="20"/>
        <v>0</v>
      </c>
      <c r="S60" s="335">
        <v>0</v>
      </c>
      <c r="T60" s="335">
        <v>0</v>
      </c>
      <c r="U60" s="335"/>
      <c r="V60" s="336">
        <f t="shared" si="21"/>
        <v>0</v>
      </c>
      <c r="W60" s="336">
        <f t="shared" si="22"/>
        <v>0</v>
      </c>
      <c r="X60" s="333"/>
      <c r="Y60" s="337">
        <f t="shared" si="23"/>
        <v>0</v>
      </c>
      <c r="Z60" s="338"/>
      <c r="AA60" s="339"/>
      <c r="AB60" s="340"/>
      <c r="AC60" s="339"/>
      <c r="AD60" s="341">
        <f t="shared" si="24"/>
        <v>0</v>
      </c>
    </row>
    <row r="61" spans="1:30" ht="20.149999999999999" customHeight="1" x14ac:dyDescent="0.35">
      <c r="A61" s="327">
        <f t="shared" si="11"/>
        <v>47</v>
      </c>
      <c r="B61" s="328" t="str">
        <f>IF(RESUMEN!B55="","",RESUMEN!B55)</f>
        <v/>
      </c>
      <c r="C61" s="329" t="str">
        <f>IF(RESUMEN!C55="","",RESUMEN!C55)</f>
        <v/>
      </c>
      <c r="D61" s="328" t="str">
        <f>IF(RESUMEN!D55="","",RESUMEN!D55)</f>
        <v/>
      </c>
      <c r="E61" s="330"/>
      <c r="F61" s="331">
        <f t="shared" si="14"/>
        <v>0</v>
      </c>
      <c r="G61" s="330"/>
      <c r="H61" s="330"/>
      <c r="I61" s="332">
        <f>IF(H61=$R$2,'SS-SMI'!$H$22,IF(H61=$S$2,'SS-SMI'!$I$22,IF(H61=$T$2,'SS-SMI'!$J$22,0)))</f>
        <v>0</v>
      </c>
      <c r="J61" s="332">
        <f t="shared" si="15"/>
        <v>0</v>
      </c>
      <c r="K61" s="332">
        <f t="shared" si="16"/>
        <v>0</v>
      </c>
      <c r="L61" s="333"/>
      <c r="M61" s="333"/>
      <c r="N61" s="333"/>
      <c r="O61" s="332">
        <f t="shared" si="17"/>
        <v>0</v>
      </c>
      <c r="P61" s="332">
        <f t="shared" si="18"/>
        <v>0</v>
      </c>
      <c r="Q61" s="332">
        <f t="shared" si="19"/>
        <v>0</v>
      </c>
      <c r="R61" s="334">
        <f t="shared" si="20"/>
        <v>0</v>
      </c>
      <c r="S61" s="335">
        <v>0</v>
      </c>
      <c r="T61" s="335">
        <v>0</v>
      </c>
      <c r="U61" s="335"/>
      <c r="V61" s="336">
        <f t="shared" si="21"/>
        <v>0</v>
      </c>
      <c r="W61" s="336">
        <f t="shared" si="22"/>
        <v>0</v>
      </c>
      <c r="X61" s="333"/>
      <c r="Y61" s="337">
        <f t="shared" si="23"/>
        <v>0</v>
      </c>
      <c r="Z61" s="338"/>
      <c r="AA61" s="339"/>
      <c r="AB61" s="340"/>
      <c r="AC61" s="339"/>
      <c r="AD61" s="341">
        <f t="shared" si="24"/>
        <v>0</v>
      </c>
    </row>
    <row r="62" spans="1:30" ht="20.149999999999999" customHeight="1" x14ac:dyDescent="0.35">
      <c r="A62" s="327">
        <f t="shared" si="11"/>
        <v>48</v>
      </c>
      <c r="B62" s="328" t="str">
        <f>IF(RESUMEN!B56="","",RESUMEN!B56)</f>
        <v/>
      </c>
      <c r="C62" s="329" t="str">
        <f>IF(RESUMEN!C56="","",RESUMEN!C56)</f>
        <v/>
      </c>
      <c r="D62" s="328" t="str">
        <f>IF(RESUMEN!D56="","",RESUMEN!D56)</f>
        <v/>
      </c>
      <c r="E62" s="330"/>
      <c r="F62" s="331">
        <f t="shared" si="14"/>
        <v>0</v>
      </c>
      <c r="G62" s="330"/>
      <c r="H62" s="330"/>
      <c r="I62" s="332">
        <f>IF(H62=$R$2,'SS-SMI'!$H$22,IF(H62=$S$2,'SS-SMI'!$I$22,IF(H62=$T$2,'SS-SMI'!$J$22,0)))</f>
        <v>0</v>
      </c>
      <c r="J62" s="332">
        <f t="shared" si="15"/>
        <v>0</v>
      </c>
      <c r="K62" s="332">
        <f t="shared" si="16"/>
        <v>0</v>
      </c>
      <c r="L62" s="333"/>
      <c r="M62" s="333"/>
      <c r="N62" s="333"/>
      <c r="O62" s="332">
        <f t="shared" si="17"/>
        <v>0</v>
      </c>
      <c r="P62" s="332">
        <f t="shared" si="18"/>
        <v>0</v>
      </c>
      <c r="Q62" s="332">
        <f t="shared" si="19"/>
        <v>0</v>
      </c>
      <c r="R62" s="334">
        <f t="shared" si="20"/>
        <v>0</v>
      </c>
      <c r="S62" s="335">
        <v>0</v>
      </c>
      <c r="T62" s="335">
        <v>0</v>
      </c>
      <c r="U62" s="335"/>
      <c r="V62" s="336">
        <f t="shared" si="21"/>
        <v>0</v>
      </c>
      <c r="W62" s="336">
        <f t="shared" si="22"/>
        <v>0</v>
      </c>
      <c r="X62" s="333"/>
      <c r="Y62" s="337">
        <f t="shared" si="23"/>
        <v>0</v>
      </c>
      <c r="Z62" s="338"/>
      <c r="AA62" s="339"/>
      <c r="AB62" s="340"/>
      <c r="AC62" s="339"/>
      <c r="AD62" s="341">
        <f t="shared" si="24"/>
        <v>0</v>
      </c>
    </row>
    <row r="63" spans="1:30" ht="20.149999999999999" customHeight="1" x14ac:dyDescent="0.35">
      <c r="A63" s="327">
        <f t="shared" si="11"/>
        <v>49</v>
      </c>
      <c r="B63" s="328" t="str">
        <f>IF(RESUMEN!B57="","",RESUMEN!B57)</f>
        <v/>
      </c>
      <c r="C63" s="329" t="str">
        <f>IF(RESUMEN!C57="","",RESUMEN!C57)</f>
        <v/>
      </c>
      <c r="D63" s="328" t="str">
        <f>IF(RESUMEN!D57="","",RESUMEN!D57)</f>
        <v/>
      </c>
      <c r="E63" s="330"/>
      <c r="F63" s="331">
        <f t="shared" si="14"/>
        <v>0</v>
      </c>
      <c r="G63" s="330"/>
      <c r="H63" s="330"/>
      <c r="I63" s="332">
        <f>IF(H63=$R$2,'SS-SMI'!$H$22,IF(H63=$S$2,'SS-SMI'!$I$22,IF(H63=$T$2,'SS-SMI'!$J$22,0)))</f>
        <v>0</v>
      </c>
      <c r="J63" s="332">
        <f t="shared" si="15"/>
        <v>0</v>
      </c>
      <c r="K63" s="332">
        <f t="shared" si="16"/>
        <v>0</v>
      </c>
      <c r="L63" s="333"/>
      <c r="M63" s="333"/>
      <c r="N63" s="333"/>
      <c r="O63" s="332">
        <f t="shared" si="17"/>
        <v>0</v>
      </c>
      <c r="P63" s="332">
        <f t="shared" si="18"/>
        <v>0</v>
      </c>
      <c r="Q63" s="332">
        <f t="shared" si="19"/>
        <v>0</v>
      </c>
      <c r="R63" s="334">
        <f t="shared" si="20"/>
        <v>0</v>
      </c>
      <c r="S63" s="335">
        <v>0</v>
      </c>
      <c r="T63" s="335">
        <v>0</v>
      </c>
      <c r="U63" s="335"/>
      <c r="V63" s="336">
        <f t="shared" si="21"/>
        <v>0</v>
      </c>
      <c r="W63" s="336">
        <f t="shared" si="22"/>
        <v>0</v>
      </c>
      <c r="X63" s="333"/>
      <c r="Y63" s="337">
        <f t="shared" si="23"/>
        <v>0</v>
      </c>
      <c r="Z63" s="338"/>
      <c r="AA63" s="339"/>
      <c r="AB63" s="340"/>
      <c r="AC63" s="339"/>
      <c r="AD63" s="341">
        <f t="shared" si="24"/>
        <v>0</v>
      </c>
    </row>
    <row r="64" spans="1:30" ht="20.149999999999999" customHeight="1" x14ac:dyDescent="0.35">
      <c r="A64" s="327">
        <f t="shared" si="11"/>
        <v>50</v>
      </c>
      <c r="B64" s="328" t="str">
        <f>IF(RESUMEN!B58="","",RESUMEN!B58)</f>
        <v/>
      </c>
      <c r="C64" s="329" t="str">
        <f>IF(RESUMEN!C58="","",RESUMEN!C58)</f>
        <v/>
      </c>
      <c r="D64" s="328" t="str">
        <f>IF(RESUMEN!D58="","",RESUMEN!D58)</f>
        <v/>
      </c>
      <c r="E64" s="330"/>
      <c r="F64" s="331">
        <f t="shared" si="14"/>
        <v>0</v>
      </c>
      <c r="G64" s="330"/>
      <c r="H64" s="330"/>
      <c r="I64" s="332">
        <f>IF(H64=$R$2,'SS-SMI'!$H$22,IF(H64=$S$2,'SS-SMI'!$I$22,IF(H64=$T$2,'SS-SMI'!$J$22,0)))</f>
        <v>0</v>
      </c>
      <c r="J64" s="332">
        <f t="shared" si="15"/>
        <v>0</v>
      </c>
      <c r="K64" s="332">
        <f t="shared" si="16"/>
        <v>0</v>
      </c>
      <c r="L64" s="333"/>
      <c r="M64" s="333"/>
      <c r="N64" s="333"/>
      <c r="O64" s="332">
        <f t="shared" si="17"/>
        <v>0</v>
      </c>
      <c r="P64" s="332">
        <f t="shared" si="18"/>
        <v>0</v>
      </c>
      <c r="Q64" s="332">
        <f t="shared" si="19"/>
        <v>0</v>
      </c>
      <c r="R64" s="334">
        <f t="shared" si="20"/>
        <v>0</v>
      </c>
      <c r="S64" s="335">
        <v>0</v>
      </c>
      <c r="T64" s="335">
        <v>0</v>
      </c>
      <c r="U64" s="335"/>
      <c r="V64" s="336">
        <f t="shared" si="21"/>
        <v>0</v>
      </c>
      <c r="W64" s="336">
        <f t="shared" si="22"/>
        <v>0</v>
      </c>
      <c r="X64" s="333"/>
      <c r="Y64" s="337">
        <f t="shared" si="23"/>
        <v>0</v>
      </c>
      <c r="Z64" s="338"/>
      <c r="AA64" s="339"/>
      <c r="AB64" s="340"/>
      <c r="AC64" s="339"/>
      <c r="AD64" s="341">
        <f t="shared" si="24"/>
        <v>0</v>
      </c>
    </row>
    <row r="65" spans="1:30" ht="20.149999999999999" customHeight="1" x14ac:dyDescent="0.35">
      <c r="A65" s="327">
        <f t="shared" si="11"/>
        <v>51</v>
      </c>
      <c r="B65" s="328" t="str">
        <f>IF(RESUMEN!B59="","",RESUMEN!B59)</f>
        <v/>
      </c>
      <c r="C65" s="329" t="str">
        <f>IF(RESUMEN!C59="","",RESUMEN!C59)</f>
        <v/>
      </c>
      <c r="D65" s="328" t="str">
        <f>IF(RESUMEN!D59="","",RESUMEN!D59)</f>
        <v/>
      </c>
      <c r="E65" s="330"/>
      <c r="F65" s="331">
        <f t="shared" si="14"/>
        <v>0</v>
      </c>
      <c r="G65" s="330"/>
      <c r="H65" s="330"/>
      <c r="I65" s="332">
        <f>IF(H65=$R$2,'SS-SMI'!$H$22,IF(H65=$S$2,'SS-SMI'!$I$22,IF(H65=$T$2,'SS-SMI'!$J$22,0)))</f>
        <v>0</v>
      </c>
      <c r="J65" s="332">
        <f t="shared" si="15"/>
        <v>0</v>
      </c>
      <c r="K65" s="332">
        <f t="shared" si="16"/>
        <v>0</v>
      </c>
      <c r="L65" s="333"/>
      <c r="M65" s="333"/>
      <c r="N65" s="333"/>
      <c r="O65" s="332">
        <f t="shared" si="17"/>
        <v>0</v>
      </c>
      <c r="P65" s="332">
        <f t="shared" si="18"/>
        <v>0</v>
      </c>
      <c r="Q65" s="332">
        <f t="shared" si="19"/>
        <v>0</v>
      </c>
      <c r="R65" s="334">
        <f t="shared" si="20"/>
        <v>0</v>
      </c>
      <c r="S65" s="335">
        <v>0</v>
      </c>
      <c r="T65" s="335">
        <v>0</v>
      </c>
      <c r="U65" s="335"/>
      <c r="V65" s="336">
        <f t="shared" si="21"/>
        <v>0</v>
      </c>
      <c r="W65" s="336">
        <f t="shared" si="22"/>
        <v>0</v>
      </c>
      <c r="X65" s="333"/>
      <c r="Y65" s="337">
        <f t="shared" si="23"/>
        <v>0</v>
      </c>
      <c r="Z65" s="338"/>
      <c r="AA65" s="339"/>
      <c r="AB65" s="340"/>
      <c r="AC65" s="339"/>
      <c r="AD65" s="341">
        <f t="shared" si="24"/>
        <v>0</v>
      </c>
    </row>
    <row r="66" spans="1:30" ht="20.149999999999999" customHeight="1" x14ac:dyDescent="0.35">
      <c r="A66" s="327">
        <f t="shared" si="11"/>
        <v>52</v>
      </c>
      <c r="B66" s="328" t="str">
        <f>IF(RESUMEN!B60="","",RESUMEN!B60)</f>
        <v/>
      </c>
      <c r="C66" s="329" t="str">
        <f>IF(RESUMEN!C60="","",RESUMEN!C60)</f>
        <v/>
      </c>
      <c r="D66" s="328" t="str">
        <f>IF(RESUMEN!D60="","",RESUMEN!D60)</f>
        <v/>
      </c>
      <c r="E66" s="330"/>
      <c r="F66" s="331">
        <f t="shared" si="14"/>
        <v>0</v>
      </c>
      <c r="G66" s="330"/>
      <c r="H66" s="330"/>
      <c r="I66" s="332">
        <f>IF(H66=$R$2,'SS-SMI'!$H$22,IF(H66=$S$2,'SS-SMI'!$I$22,IF(H66=$T$2,'SS-SMI'!$J$22,0)))</f>
        <v>0</v>
      </c>
      <c r="J66" s="332">
        <f t="shared" si="15"/>
        <v>0</v>
      </c>
      <c r="K66" s="332">
        <f t="shared" si="16"/>
        <v>0</v>
      </c>
      <c r="L66" s="333"/>
      <c r="M66" s="333"/>
      <c r="N66" s="333"/>
      <c r="O66" s="332">
        <f t="shared" si="17"/>
        <v>0</v>
      </c>
      <c r="P66" s="332">
        <f t="shared" si="18"/>
        <v>0</v>
      </c>
      <c r="Q66" s="332">
        <f t="shared" si="19"/>
        <v>0</v>
      </c>
      <c r="R66" s="334">
        <f t="shared" si="20"/>
        <v>0</v>
      </c>
      <c r="S66" s="335">
        <v>0</v>
      </c>
      <c r="T66" s="335">
        <v>0</v>
      </c>
      <c r="U66" s="335"/>
      <c r="V66" s="336">
        <f t="shared" si="21"/>
        <v>0</v>
      </c>
      <c r="W66" s="336">
        <f t="shared" si="22"/>
        <v>0</v>
      </c>
      <c r="X66" s="333"/>
      <c r="Y66" s="337">
        <f t="shared" si="23"/>
        <v>0</v>
      </c>
      <c r="Z66" s="338"/>
      <c r="AA66" s="339"/>
      <c r="AB66" s="340"/>
      <c r="AC66" s="339"/>
      <c r="AD66" s="341">
        <f t="shared" si="24"/>
        <v>0</v>
      </c>
    </row>
    <row r="67" spans="1:30" ht="20.149999999999999" customHeight="1" x14ac:dyDescent="0.35">
      <c r="A67" s="327">
        <f t="shared" si="11"/>
        <v>53</v>
      </c>
      <c r="B67" s="328" t="str">
        <f>IF(RESUMEN!B61="","",RESUMEN!B61)</f>
        <v/>
      </c>
      <c r="C67" s="329" t="str">
        <f>IF(RESUMEN!C61="","",RESUMEN!C61)</f>
        <v/>
      </c>
      <c r="D67" s="328" t="str">
        <f>IF(RESUMEN!D61="","",RESUMEN!D61)</f>
        <v/>
      </c>
      <c r="E67" s="330"/>
      <c r="F67" s="331">
        <f t="shared" si="14"/>
        <v>0</v>
      </c>
      <c r="G67" s="330"/>
      <c r="H67" s="330"/>
      <c r="I67" s="332">
        <f>IF(H67=$R$2,'SS-SMI'!$H$22,IF(H67=$S$2,'SS-SMI'!$I$22,IF(H67=$T$2,'SS-SMI'!$J$22,0)))</f>
        <v>0</v>
      </c>
      <c r="J67" s="332">
        <f t="shared" si="15"/>
        <v>0</v>
      </c>
      <c r="K67" s="332">
        <f t="shared" si="16"/>
        <v>0</v>
      </c>
      <c r="L67" s="333"/>
      <c r="M67" s="333"/>
      <c r="N67" s="333"/>
      <c r="O67" s="332">
        <f t="shared" si="17"/>
        <v>0</v>
      </c>
      <c r="P67" s="332">
        <f t="shared" si="18"/>
        <v>0</v>
      </c>
      <c r="Q67" s="332">
        <f t="shared" si="19"/>
        <v>0</v>
      </c>
      <c r="R67" s="334">
        <f t="shared" si="20"/>
        <v>0</v>
      </c>
      <c r="S67" s="335">
        <v>0</v>
      </c>
      <c r="T67" s="335">
        <v>0</v>
      </c>
      <c r="U67" s="335"/>
      <c r="V67" s="336">
        <f t="shared" si="21"/>
        <v>0</v>
      </c>
      <c r="W67" s="336">
        <f t="shared" si="22"/>
        <v>0</v>
      </c>
      <c r="X67" s="333"/>
      <c r="Y67" s="337">
        <f t="shared" si="23"/>
        <v>0</v>
      </c>
      <c r="Z67" s="338"/>
      <c r="AA67" s="339"/>
      <c r="AB67" s="340"/>
      <c r="AC67" s="339"/>
      <c r="AD67" s="341">
        <f t="shared" si="24"/>
        <v>0</v>
      </c>
    </row>
    <row r="68" spans="1:30" ht="20.149999999999999" customHeight="1" x14ac:dyDescent="0.35">
      <c r="A68" s="327">
        <f t="shared" si="11"/>
        <v>54</v>
      </c>
      <c r="B68" s="328" t="str">
        <f>IF(RESUMEN!B62="","",RESUMEN!B62)</f>
        <v/>
      </c>
      <c r="C68" s="329" t="str">
        <f>IF(RESUMEN!C62="","",RESUMEN!C62)</f>
        <v/>
      </c>
      <c r="D68" s="328" t="str">
        <f>IF(RESUMEN!D62="","",RESUMEN!D62)</f>
        <v/>
      </c>
      <c r="E68" s="330"/>
      <c r="F68" s="331">
        <f t="shared" si="14"/>
        <v>0</v>
      </c>
      <c r="G68" s="330"/>
      <c r="H68" s="330"/>
      <c r="I68" s="332">
        <f>IF(H68=$R$2,'SS-SMI'!$H$22,IF(H68=$S$2,'SS-SMI'!$I$22,IF(H68=$T$2,'SS-SMI'!$J$22,0)))</f>
        <v>0</v>
      </c>
      <c r="J68" s="332">
        <f t="shared" si="15"/>
        <v>0</v>
      </c>
      <c r="K68" s="332">
        <f t="shared" si="16"/>
        <v>0</v>
      </c>
      <c r="L68" s="333"/>
      <c r="M68" s="333"/>
      <c r="N68" s="333"/>
      <c r="O68" s="332">
        <f t="shared" si="17"/>
        <v>0</v>
      </c>
      <c r="P68" s="332">
        <f t="shared" si="18"/>
        <v>0</v>
      </c>
      <c r="Q68" s="332">
        <f t="shared" si="19"/>
        <v>0</v>
      </c>
      <c r="R68" s="334">
        <f t="shared" si="20"/>
        <v>0</v>
      </c>
      <c r="S68" s="335">
        <v>0</v>
      </c>
      <c r="T68" s="335">
        <v>0</v>
      </c>
      <c r="U68" s="335"/>
      <c r="V68" s="336">
        <f t="shared" si="21"/>
        <v>0</v>
      </c>
      <c r="W68" s="336">
        <f t="shared" si="22"/>
        <v>0</v>
      </c>
      <c r="X68" s="333"/>
      <c r="Y68" s="337">
        <f t="shared" si="23"/>
        <v>0</v>
      </c>
      <c r="Z68" s="338"/>
      <c r="AA68" s="339"/>
      <c r="AB68" s="340"/>
      <c r="AC68" s="339"/>
      <c r="AD68" s="341">
        <f t="shared" si="24"/>
        <v>0</v>
      </c>
    </row>
    <row r="69" spans="1:30" ht="20.149999999999999" customHeight="1" x14ac:dyDescent="0.35">
      <c r="A69" s="327">
        <f t="shared" si="11"/>
        <v>55</v>
      </c>
      <c r="B69" s="328" t="str">
        <f>IF(RESUMEN!B63="","",RESUMEN!B63)</f>
        <v/>
      </c>
      <c r="C69" s="329" t="str">
        <f>IF(RESUMEN!C63="","",RESUMEN!C63)</f>
        <v/>
      </c>
      <c r="D69" s="328" t="str">
        <f>IF(RESUMEN!D63="","",RESUMEN!D63)</f>
        <v/>
      </c>
      <c r="E69" s="330"/>
      <c r="F69" s="331">
        <f t="shared" si="14"/>
        <v>0</v>
      </c>
      <c r="G69" s="330"/>
      <c r="H69" s="330"/>
      <c r="I69" s="332">
        <f>IF(H69=$R$2,'SS-SMI'!$H$22,IF(H69=$S$2,'SS-SMI'!$I$22,IF(H69=$T$2,'SS-SMI'!$J$22,0)))</f>
        <v>0</v>
      </c>
      <c r="J69" s="332">
        <f t="shared" si="15"/>
        <v>0</v>
      </c>
      <c r="K69" s="332">
        <f t="shared" si="16"/>
        <v>0</v>
      </c>
      <c r="L69" s="333"/>
      <c r="M69" s="333"/>
      <c r="N69" s="333"/>
      <c r="O69" s="332">
        <f t="shared" si="17"/>
        <v>0</v>
      </c>
      <c r="P69" s="332">
        <f t="shared" si="18"/>
        <v>0</v>
      </c>
      <c r="Q69" s="332">
        <f t="shared" si="19"/>
        <v>0</v>
      </c>
      <c r="R69" s="334">
        <f t="shared" si="20"/>
        <v>0</v>
      </c>
      <c r="S69" s="335">
        <v>0</v>
      </c>
      <c r="T69" s="335">
        <v>0</v>
      </c>
      <c r="U69" s="335"/>
      <c r="V69" s="336">
        <f t="shared" si="21"/>
        <v>0</v>
      </c>
      <c r="W69" s="336">
        <f t="shared" si="22"/>
        <v>0</v>
      </c>
      <c r="X69" s="333"/>
      <c r="Y69" s="337">
        <f t="shared" si="23"/>
        <v>0</v>
      </c>
      <c r="Z69" s="338"/>
      <c r="AA69" s="339"/>
      <c r="AB69" s="340"/>
      <c r="AC69" s="339"/>
      <c r="AD69" s="341">
        <f t="shared" si="24"/>
        <v>0</v>
      </c>
    </row>
    <row r="70" spans="1:30" ht="20.149999999999999" customHeight="1" x14ac:dyDescent="0.35">
      <c r="A70" s="327">
        <f t="shared" si="11"/>
        <v>56</v>
      </c>
      <c r="B70" s="328" t="str">
        <f>IF(RESUMEN!B64="","",RESUMEN!B64)</f>
        <v/>
      </c>
      <c r="C70" s="329" t="str">
        <f>IF(RESUMEN!C64="","",RESUMEN!C64)</f>
        <v/>
      </c>
      <c r="D70" s="328" t="str">
        <f>IF(RESUMEN!D64="","",RESUMEN!D64)</f>
        <v/>
      </c>
      <c r="E70" s="330"/>
      <c r="F70" s="331">
        <f t="shared" si="14"/>
        <v>0</v>
      </c>
      <c r="G70" s="330"/>
      <c r="H70" s="330"/>
      <c r="I70" s="332">
        <f>IF(H70=$R$2,'SS-SMI'!$H$22,IF(H70=$S$2,'SS-SMI'!$I$22,IF(H70=$T$2,'SS-SMI'!$J$22,0)))</f>
        <v>0</v>
      </c>
      <c r="J70" s="332">
        <f t="shared" si="15"/>
        <v>0</v>
      </c>
      <c r="K70" s="332">
        <f t="shared" si="16"/>
        <v>0</v>
      </c>
      <c r="L70" s="333"/>
      <c r="M70" s="333"/>
      <c r="N70" s="333"/>
      <c r="O70" s="332">
        <f t="shared" si="17"/>
        <v>0</v>
      </c>
      <c r="P70" s="332">
        <f t="shared" si="18"/>
        <v>0</v>
      </c>
      <c r="Q70" s="332">
        <f t="shared" si="19"/>
        <v>0</v>
      </c>
      <c r="R70" s="334">
        <f t="shared" si="20"/>
        <v>0</v>
      </c>
      <c r="S70" s="335">
        <v>0</v>
      </c>
      <c r="T70" s="335">
        <v>0</v>
      </c>
      <c r="U70" s="335"/>
      <c r="V70" s="336">
        <f t="shared" si="21"/>
        <v>0</v>
      </c>
      <c r="W70" s="336">
        <f t="shared" si="22"/>
        <v>0</v>
      </c>
      <c r="X70" s="333"/>
      <c r="Y70" s="337">
        <f t="shared" si="23"/>
        <v>0</v>
      </c>
      <c r="Z70" s="338"/>
      <c r="AA70" s="339"/>
      <c r="AB70" s="340"/>
      <c r="AC70" s="339"/>
      <c r="AD70" s="341">
        <f t="shared" si="24"/>
        <v>0</v>
      </c>
    </row>
    <row r="71" spans="1:30" ht="20.149999999999999" customHeight="1" x14ac:dyDescent="0.35">
      <c r="A71" s="327">
        <f t="shared" si="11"/>
        <v>57</v>
      </c>
      <c r="B71" s="328" t="str">
        <f>IF(RESUMEN!B65="","",RESUMEN!B65)</f>
        <v/>
      </c>
      <c r="C71" s="329" t="str">
        <f>IF(RESUMEN!C65="","",RESUMEN!C65)</f>
        <v/>
      </c>
      <c r="D71" s="328" t="str">
        <f>IF(RESUMEN!D65="","",RESUMEN!D65)</f>
        <v/>
      </c>
      <c r="E71" s="330"/>
      <c r="F71" s="331">
        <f t="shared" si="14"/>
        <v>0</v>
      </c>
      <c r="G71" s="330"/>
      <c r="H71" s="330"/>
      <c r="I71" s="332">
        <f>IF(H71=$R$2,'SS-SMI'!$H$22,IF(H71=$S$2,'SS-SMI'!$I$22,IF(H71=$T$2,'SS-SMI'!$J$22,0)))</f>
        <v>0</v>
      </c>
      <c r="J71" s="332">
        <f t="shared" si="15"/>
        <v>0</v>
      </c>
      <c r="K71" s="332">
        <f t="shared" si="16"/>
        <v>0</v>
      </c>
      <c r="L71" s="333"/>
      <c r="M71" s="333"/>
      <c r="N71" s="333"/>
      <c r="O71" s="332">
        <f t="shared" si="17"/>
        <v>0</v>
      </c>
      <c r="P71" s="332">
        <f t="shared" si="18"/>
        <v>0</v>
      </c>
      <c r="Q71" s="332">
        <f t="shared" si="19"/>
        <v>0</v>
      </c>
      <c r="R71" s="334">
        <f t="shared" si="20"/>
        <v>0</v>
      </c>
      <c r="S71" s="335">
        <v>0</v>
      </c>
      <c r="T71" s="335">
        <v>0</v>
      </c>
      <c r="U71" s="335"/>
      <c r="V71" s="336">
        <f t="shared" si="21"/>
        <v>0</v>
      </c>
      <c r="W71" s="336">
        <f t="shared" si="22"/>
        <v>0</v>
      </c>
      <c r="X71" s="333"/>
      <c r="Y71" s="337">
        <f t="shared" si="23"/>
        <v>0</v>
      </c>
      <c r="Z71" s="338"/>
      <c r="AA71" s="339"/>
      <c r="AB71" s="340"/>
      <c r="AC71" s="339"/>
      <c r="AD71" s="341">
        <f t="shared" si="24"/>
        <v>0</v>
      </c>
    </row>
    <row r="72" spans="1:30" ht="20.149999999999999" customHeight="1" x14ac:dyDescent="0.35">
      <c r="A72" s="327">
        <f t="shared" si="11"/>
        <v>58</v>
      </c>
      <c r="B72" s="328" t="str">
        <f>IF(RESUMEN!B66="","",RESUMEN!B66)</f>
        <v/>
      </c>
      <c r="C72" s="329" t="str">
        <f>IF(RESUMEN!C66="","",RESUMEN!C66)</f>
        <v/>
      </c>
      <c r="D72" s="328" t="str">
        <f>IF(RESUMEN!D66="","",RESUMEN!D66)</f>
        <v/>
      </c>
      <c r="E72" s="330"/>
      <c r="F72" s="331">
        <f t="shared" si="14"/>
        <v>0</v>
      </c>
      <c r="G72" s="330"/>
      <c r="H72" s="330"/>
      <c r="I72" s="332">
        <f>IF(H72=$R$2,'SS-SMI'!$H$22,IF(H72=$S$2,'SS-SMI'!$I$22,IF(H72=$T$2,'SS-SMI'!$J$22,0)))</f>
        <v>0</v>
      </c>
      <c r="J72" s="332">
        <f t="shared" si="15"/>
        <v>0</v>
      </c>
      <c r="K72" s="332">
        <f t="shared" si="16"/>
        <v>0</v>
      </c>
      <c r="L72" s="333"/>
      <c r="M72" s="333"/>
      <c r="N72" s="333"/>
      <c r="O72" s="332">
        <f t="shared" si="17"/>
        <v>0</v>
      </c>
      <c r="P72" s="332">
        <f t="shared" si="18"/>
        <v>0</v>
      </c>
      <c r="Q72" s="332">
        <f t="shared" si="19"/>
        <v>0</v>
      </c>
      <c r="R72" s="334">
        <f t="shared" si="20"/>
        <v>0</v>
      </c>
      <c r="S72" s="335">
        <v>0</v>
      </c>
      <c r="T72" s="335">
        <v>0</v>
      </c>
      <c r="U72" s="335"/>
      <c r="V72" s="336">
        <f t="shared" si="21"/>
        <v>0</v>
      </c>
      <c r="W72" s="336">
        <f t="shared" si="22"/>
        <v>0</v>
      </c>
      <c r="X72" s="333"/>
      <c r="Y72" s="337">
        <f t="shared" si="23"/>
        <v>0</v>
      </c>
      <c r="Z72" s="338"/>
      <c r="AA72" s="339"/>
      <c r="AB72" s="340"/>
      <c r="AC72" s="339"/>
      <c r="AD72" s="341">
        <f t="shared" si="24"/>
        <v>0</v>
      </c>
    </row>
    <row r="73" spans="1:30" ht="20.149999999999999" customHeight="1" x14ac:dyDescent="0.35">
      <c r="A73" s="327">
        <f t="shared" si="11"/>
        <v>59</v>
      </c>
      <c r="B73" s="328" t="str">
        <f>IF(RESUMEN!B67="","",RESUMEN!B67)</f>
        <v/>
      </c>
      <c r="C73" s="329" t="str">
        <f>IF(RESUMEN!C67="","",RESUMEN!C67)</f>
        <v/>
      </c>
      <c r="D73" s="328" t="str">
        <f>IF(RESUMEN!D67="","",RESUMEN!D67)</f>
        <v/>
      </c>
      <c r="E73" s="330"/>
      <c r="F73" s="331">
        <f t="shared" si="14"/>
        <v>0</v>
      </c>
      <c r="G73" s="330"/>
      <c r="H73" s="330"/>
      <c r="I73" s="332">
        <f>IF(H73=$R$2,'SS-SMI'!$H$22,IF(H73=$S$2,'SS-SMI'!$I$22,IF(H73=$T$2,'SS-SMI'!$J$22,0)))</f>
        <v>0</v>
      </c>
      <c r="J73" s="332">
        <f t="shared" si="15"/>
        <v>0</v>
      </c>
      <c r="K73" s="332">
        <f t="shared" si="16"/>
        <v>0</v>
      </c>
      <c r="L73" s="333"/>
      <c r="M73" s="333"/>
      <c r="N73" s="333"/>
      <c r="O73" s="332">
        <f t="shared" si="17"/>
        <v>0</v>
      </c>
      <c r="P73" s="332">
        <f t="shared" si="18"/>
        <v>0</v>
      </c>
      <c r="Q73" s="332">
        <f t="shared" si="19"/>
        <v>0</v>
      </c>
      <c r="R73" s="334">
        <f t="shared" si="20"/>
        <v>0</v>
      </c>
      <c r="S73" s="335">
        <v>0</v>
      </c>
      <c r="T73" s="335">
        <v>0</v>
      </c>
      <c r="U73" s="335"/>
      <c r="V73" s="336">
        <f t="shared" si="21"/>
        <v>0</v>
      </c>
      <c r="W73" s="336">
        <f t="shared" si="22"/>
        <v>0</v>
      </c>
      <c r="X73" s="333"/>
      <c r="Y73" s="337">
        <f t="shared" si="23"/>
        <v>0</v>
      </c>
      <c r="Z73" s="338"/>
      <c r="AA73" s="339"/>
      <c r="AB73" s="340"/>
      <c r="AC73" s="339"/>
      <c r="AD73" s="341">
        <f t="shared" si="24"/>
        <v>0</v>
      </c>
    </row>
    <row r="74" spans="1:30" ht="20.149999999999999" customHeight="1" x14ac:dyDescent="0.35">
      <c r="A74" s="327">
        <f t="shared" si="11"/>
        <v>60</v>
      </c>
      <c r="B74" s="328" t="str">
        <f>IF(RESUMEN!B68="","",RESUMEN!B68)</f>
        <v/>
      </c>
      <c r="C74" s="329" t="str">
        <f>IF(RESUMEN!C68="","",RESUMEN!C68)</f>
        <v/>
      </c>
      <c r="D74" s="328" t="str">
        <f>IF(RESUMEN!D68="","",RESUMEN!D68)</f>
        <v/>
      </c>
      <c r="E74" s="330"/>
      <c r="F74" s="331">
        <f t="shared" si="14"/>
        <v>0</v>
      </c>
      <c r="G74" s="330"/>
      <c r="H74" s="330"/>
      <c r="I74" s="332">
        <f>IF(H74=$R$2,'SS-SMI'!$H$22,IF(H74=$S$2,'SS-SMI'!$I$22,IF(H74=$T$2,'SS-SMI'!$J$22,0)))</f>
        <v>0</v>
      </c>
      <c r="J74" s="332">
        <f t="shared" si="15"/>
        <v>0</v>
      </c>
      <c r="K74" s="332">
        <f t="shared" si="16"/>
        <v>0</v>
      </c>
      <c r="L74" s="333"/>
      <c r="M74" s="333"/>
      <c r="N74" s="333"/>
      <c r="O74" s="332">
        <f t="shared" si="17"/>
        <v>0</v>
      </c>
      <c r="P74" s="332">
        <f t="shared" si="18"/>
        <v>0</v>
      </c>
      <c r="Q74" s="332">
        <f t="shared" si="19"/>
        <v>0</v>
      </c>
      <c r="R74" s="334">
        <f t="shared" si="20"/>
        <v>0</v>
      </c>
      <c r="S74" s="335">
        <v>0</v>
      </c>
      <c r="T74" s="335">
        <v>0</v>
      </c>
      <c r="U74" s="335"/>
      <c r="V74" s="336">
        <f t="shared" si="21"/>
        <v>0</v>
      </c>
      <c r="W74" s="336">
        <f t="shared" si="22"/>
        <v>0</v>
      </c>
      <c r="X74" s="333"/>
      <c r="Y74" s="337">
        <f t="shared" si="23"/>
        <v>0</v>
      </c>
      <c r="Z74" s="338"/>
      <c r="AA74" s="339"/>
      <c r="AB74" s="340"/>
      <c r="AC74" s="339"/>
      <c r="AD74" s="341">
        <f t="shared" si="24"/>
        <v>0</v>
      </c>
    </row>
    <row r="75" spans="1:30" ht="20.149999999999999" customHeight="1" x14ac:dyDescent="0.35">
      <c r="A75" s="327">
        <f t="shared" si="11"/>
        <v>61</v>
      </c>
      <c r="B75" s="328" t="str">
        <f>IF(RESUMEN!B69="","",RESUMEN!B69)</f>
        <v/>
      </c>
      <c r="C75" s="329" t="str">
        <f>IF(RESUMEN!C69="","",RESUMEN!C69)</f>
        <v/>
      </c>
      <c r="D75" s="328" t="str">
        <f>IF(RESUMEN!D69="","",RESUMEN!D69)</f>
        <v/>
      </c>
      <c r="E75" s="330"/>
      <c r="F75" s="331">
        <f t="shared" si="14"/>
        <v>0</v>
      </c>
      <c r="G75" s="330"/>
      <c r="H75" s="330"/>
      <c r="I75" s="332">
        <f>IF(H75=$R$2,'SS-SMI'!$H$22,IF(H75=$S$2,'SS-SMI'!$I$22,IF(H75=$T$2,'SS-SMI'!$J$22,0)))</f>
        <v>0</v>
      </c>
      <c r="J75" s="332">
        <f t="shared" si="15"/>
        <v>0</v>
      </c>
      <c r="K75" s="332">
        <f t="shared" si="16"/>
        <v>0</v>
      </c>
      <c r="L75" s="333"/>
      <c r="M75" s="333"/>
      <c r="N75" s="333"/>
      <c r="O75" s="332">
        <f t="shared" si="17"/>
        <v>0</v>
      </c>
      <c r="P75" s="332">
        <f t="shared" si="18"/>
        <v>0</v>
      </c>
      <c r="Q75" s="332">
        <f t="shared" si="19"/>
        <v>0</v>
      </c>
      <c r="R75" s="334">
        <f t="shared" si="20"/>
        <v>0</v>
      </c>
      <c r="S75" s="335">
        <v>0</v>
      </c>
      <c r="T75" s="335">
        <v>0</v>
      </c>
      <c r="U75" s="335"/>
      <c r="V75" s="336">
        <f t="shared" si="21"/>
        <v>0</v>
      </c>
      <c r="W75" s="336">
        <f t="shared" si="22"/>
        <v>0</v>
      </c>
      <c r="X75" s="333"/>
      <c r="Y75" s="337">
        <f t="shared" si="23"/>
        <v>0</v>
      </c>
      <c r="Z75" s="338"/>
      <c r="AA75" s="339"/>
      <c r="AB75" s="340"/>
      <c r="AC75" s="339"/>
      <c r="AD75" s="341">
        <f t="shared" si="24"/>
        <v>0</v>
      </c>
    </row>
    <row r="76" spans="1:30" ht="20.149999999999999" customHeight="1" x14ac:dyDescent="0.35">
      <c r="A76" s="327">
        <f t="shared" si="11"/>
        <v>62</v>
      </c>
      <c r="B76" s="328" t="str">
        <f>IF(RESUMEN!B70="","",RESUMEN!B70)</f>
        <v/>
      </c>
      <c r="C76" s="329" t="str">
        <f>IF(RESUMEN!C70="","",RESUMEN!C70)</f>
        <v/>
      </c>
      <c r="D76" s="328" t="str">
        <f>IF(RESUMEN!D70="","",RESUMEN!D70)</f>
        <v/>
      </c>
      <c r="E76" s="330"/>
      <c r="F76" s="331">
        <f t="shared" si="14"/>
        <v>0</v>
      </c>
      <c r="G76" s="330"/>
      <c r="H76" s="330"/>
      <c r="I76" s="332">
        <f>IF(H76=$R$2,'SS-SMI'!$H$22,IF(H76=$S$2,'SS-SMI'!$I$22,IF(H76=$T$2,'SS-SMI'!$J$22,0)))</f>
        <v>0</v>
      </c>
      <c r="J76" s="332">
        <f t="shared" si="15"/>
        <v>0</v>
      </c>
      <c r="K76" s="332">
        <f t="shared" si="16"/>
        <v>0</v>
      </c>
      <c r="L76" s="333"/>
      <c r="M76" s="333"/>
      <c r="N76" s="333"/>
      <c r="O76" s="332">
        <f t="shared" si="17"/>
        <v>0</v>
      </c>
      <c r="P76" s="332">
        <f t="shared" si="18"/>
        <v>0</v>
      </c>
      <c r="Q76" s="332">
        <f t="shared" si="19"/>
        <v>0</v>
      </c>
      <c r="R76" s="334">
        <f t="shared" si="20"/>
        <v>0</v>
      </c>
      <c r="S76" s="335">
        <v>0</v>
      </c>
      <c r="T76" s="335">
        <v>0</v>
      </c>
      <c r="U76" s="335"/>
      <c r="V76" s="336">
        <f t="shared" si="21"/>
        <v>0</v>
      </c>
      <c r="W76" s="336">
        <f t="shared" si="22"/>
        <v>0</v>
      </c>
      <c r="X76" s="333"/>
      <c r="Y76" s="337">
        <f t="shared" si="23"/>
        <v>0</v>
      </c>
      <c r="Z76" s="338"/>
      <c r="AA76" s="339"/>
      <c r="AB76" s="340"/>
      <c r="AC76" s="339"/>
      <c r="AD76" s="341">
        <f t="shared" si="24"/>
        <v>0</v>
      </c>
    </row>
    <row r="77" spans="1:30" ht="20.149999999999999" customHeight="1" x14ac:dyDescent="0.35">
      <c r="A77" s="327">
        <f t="shared" si="11"/>
        <v>63</v>
      </c>
      <c r="B77" s="328" t="str">
        <f>IF(RESUMEN!B71="","",RESUMEN!B71)</f>
        <v/>
      </c>
      <c r="C77" s="329" t="str">
        <f>IF(RESUMEN!C71="","",RESUMEN!C71)</f>
        <v/>
      </c>
      <c r="D77" s="328" t="str">
        <f>IF(RESUMEN!D71="","",RESUMEN!D71)</f>
        <v/>
      </c>
      <c r="E77" s="330"/>
      <c r="F77" s="331">
        <f t="shared" si="14"/>
        <v>0</v>
      </c>
      <c r="G77" s="330"/>
      <c r="H77" s="330"/>
      <c r="I77" s="332">
        <f>IF(H77=$R$2,'SS-SMI'!$H$22,IF(H77=$S$2,'SS-SMI'!$I$22,IF(H77=$T$2,'SS-SMI'!$J$22,0)))</f>
        <v>0</v>
      </c>
      <c r="J77" s="332">
        <f t="shared" si="15"/>
        <v>0</v>
      </c>
      <c r="K77" s="332">
        <f t="shared" si="16"/>
        <v>0</v>
      </c>
      <c r="L77" s="333"/>
      <c r="M77" s="333"/>
      <c r="N77" s="333"/>
      <c r="O77" s="332">
        <f t="shared" si="17"/>
        <v>0</v>
      </c>
      <c r="P77" s="332">
        <f t="shared" si="18"/>
        <v>0</v>
      </c>
      <c r="Q77" s="332">
        <f t="shared" si="19"/>
        <v>0</v>
      </c>
      <c r="R77" s="334">
        <f t="shared" si="20"/>
        <v>0</v>
      </c>
      <c r="S77" s="335">
        <v>0</v>
      </c>
      <c r="T77" s="335">
        <v>0</v>
      </c>
      <c r="U77" s="335"/>
      <c r="V77" s="336">
        <f t="shared" si="21"/>
        <v>0</v>
      </c>
      <c r="W77" s="336">
        <f t="shared" si="22"/>
        <v>0</v>
      </c>
      <c r="X77" s="333"/>
      <c r="Y77" s="337">
        <f t="shared" si="23"/>
        <v>0</v>
      </c>
      <c r="Z77" s="338"/>
      <c r="AA77" s="339"/>
      <c r="AB77" s="340"/>
      <c r="AC77" s="339"/>
      <c r="AD77" s="341">
        <f t="shared" si="24"/>
        <v>0</v>
      </c>
    </row>
    <row r="78" spans="1:30" ht="20.149999999999999" customHeight="1" x14ac:dyDescent="0.35">
      <c r="A78" s="327">
        <f t="shared" si="11"/>
        <v>64</v>
      </c>
      <c r="B78" s="328" t="str">
        <f>IF(RESUMEN!B72="","",RESUMEN!B72)</f>
        <v/>
      </c>
      <c r="C78" s="329" t="str">
        <f>IF(RESUMEN!C72="","",RESUMEN!C72)</f>
        <v/>
      </c>
      <c r="D78" s="328" t="str">
        <f>IF(RESUMEN!D72="","",RESUMEN!D72)</f>
        <v/>
      </c>
      <c r="E78" s="330"/>
      <c r="F78" s="331">
        <f t="shared" si="14"/>
        <v>0</v>
      </c>
      <c r="G78" s="330"/>
      <c r="H78" s="330"/>
      <c r="I78" s="332">
        <f>IF(H78=$R$2,'SS-SMI'!$H$22,IF(H78=$S$2,'SS-SMI'!$I$22,IF(H78=$T$2,'SS-SMI'!$J$22,0)))</f>
        <v>0</v>
      </c>
      <c r="J78" s="332">
        <f t="shared" si="15"/>
        <v>0</v>
      </c>
      <c r="K78" s="332">
        <f t="shared" si="16"/>
        <v>0</v>
      </c>
      <c r="L78" s="333"/>
      <c r="M78" s="333"/>
      <c r="N78" s="333"/>
      <c r="O78" s="332">
        <f t="shared" si="17"/>
        <v>0</v>
      </c>
      <c r="P78" s="332">
        <f t="shared" si="18"/>
        <v>0</v>
      </c>
      <c r="Q78" s="332">
        <f t="shared" si="19"/>
        <v>0</v>
      </c>
      <c r="R78" s="334">
        <f t="shared" si="20"/>
        <v>0</v>
      </c>
      <c r="S78" s="335">
        <v>0</v>
      </c>
      <c r="T78" s="335">
        <v>0</v>
      </c>
      <c r="U78" s="335"/>
      <c r="V78" s="336">
        <f t="shared" si="21"/>
        <v>0</v>
      </c>
      <c r="W78" s="336">
        <f t="shared" si="22"/>
        <v>0</v>
      </c>
      <c r="X78" s="333"/>
      <c r="Y78" s="337">
        <f t="shared" si="23"/>
        <v>0</v>
      </c>
      <c r="Z78" s="338"/>
      <c r="AA78" s="339"/>
      <c r="AB78" s="340"/>
      <c r="AC78" s="339"/>
      <c r="AD78" s="341">
        <f t="shared" si="24"/>
        <v>0</v>
      </c>
    </row>
    <row r="79" spans="1:30" ht="20.149999999999999" customHeight="1" x14ac:dyDescent="0.35">
      <c r="A79" s="327">
        <f t="shared" si="11"/>
        <v>65</v>
      </c>
      <c r="B79" s="328" t="str">
        <f>IF(RESUMEN!B73="","",RESUMEN!B73)</f>
        <v/>
      </c>
      <c r="C79" s="329" t="str">
        <f>IF(RESUMEN!C73="","",RESUMEN!C73)</f>
        <v/>
      </c>
      <c r="D79" s="328" t="str">
        <f>IF(RESUMEN!D73="","",RESUMEN!D73)</f>
        <v/>
      </c>
      <c r="E79" s="330"/>
      <c r="F79" s="331">
        <f t="shared" si="14"/>
        <v>0</v>
      </c>
      <c r="G79" s="330"/>
      <c r="H79" s="330"/>
      <c r="I79" s="332">
        <f>IF(H79=$R$2,'SS-SMI'!$H$22,IF(H79=$S$2,'SS-SMI'!$I$22,IF(H79=$T$2,'SS-SMI'!$J$22,0)))</f>
        <v>0</v>
      </c>
      <c r="J79" s="332">
        <f t="shared" si="15"/>
        <v>0</v>
      </c>
      <c r="K79" s="332">
        <f t="shared" si="16"/>
        <v>0</v>
      </c>
      <c r="L79" s="333"/>
      <c r="M79" s="333"/>
      <c r="N79" s="333"/>
      <c r="O79" s="332">
        <f t="shared" si="17"/>
        <v>0</v>
      </c>
      <c r="P79" s="332">
        <f t="shared" si="18"/>
        <v>0</v>
      </c>
      <c r="Q79" s="332">
        <f t="shared" si="19"/>
        <v>0</v>
      </c>
      <c r="R79" s="334">
        <f t="shared" si="20"/>
        <v>0</v>
      </c>
      <c r="S79" s="335">
        <v>0</v>
      </c>
      <c r="T79" s="335">
        <v>0</v>
      </c>
      <c r="U79" s="335"/>
      <c r="V79" s="336">
        <f t="shared" si="21"/>
        <v>0</v>
      </c>
      <c r="W79" s="336">
        <f t="shared" si="22"/>
        <v>0</v>
      </c>
      <c r="X79" s="333"/>
      <c r="Y79" s="337">
        <f t="shared" si="23"/>
        <v>0</v>
      </c>
      <c r="Z79" s="338"/>
      <c r="AA79" s="339"/>
      <c r="AB79" s="340"/>
      <c r="AC79" s="339"/>
      <c r="AD79" s="341">
        <f t="shared" si="24"/>
        <v>0</v>
      </c>
    </row>
    <row r="80" spans="1:30" ht="20.149999999999999" customHeight="1" x14ac:dyDescent="0.35">
      <c r="A80" s="327">
        <f t="shared" si="11"/>
        <v>66</v>
      </c>
      <c r="B80" s="328" t="str">
        <f>IF(RESUMEN!B74="","",RESUMEN!B74)</f>
        <v/>
      </c>
      <c r="C80" s="329" t="str">
        <f>IF(RESUMEN!C74="","",RESUMEN!C74)</f>
        <v/>
      </c>
      <c r="D80" s="328" t="str">
        <f>IF(RESUMEN!D74="","",RESUMEN!D74)</f>
        <v/>
      </c>
      <c r="E80" s="330"/>
      <c r="F80" s="331">
        <f t="shared" si="14"/>
        <v>0</v>
      </c>
      <c r="G80" s="330"/>
      <c r="H80" s="330"/>
      <c r="I80" s="332">
        <f>IF(H80=$R$2,'SS-SMI'!$H$22,IF(H80=$S$2,'SS-SMI'!$I$22,IF(H80=$T$2,'SS-SMI'!$J$22,0)))</f>
        <v>0</v>
      </c>
      <c r="J80" s="332">
        <f t="shared" si="15"/>
        <v>0</v>
      </c>
      <c r="K80" s="332">
        <f t="shared" si="16"/>
        <v>0</v>
      </c>
      <c r="L80" s="333"/>
      <c r="M80" s="333"/>
      <c r="N80" s="333"/>
      <c r="O80" s="332">
        <f t="shared" si="17"/>
        <v>0</v>
      </c>
      <c r="P80" s="332">
        <f t="shared" si="18"/>
        <v>0</v>
      </c>
      <c r="Q80" s="332">
        <f t="shared" si="19"/>
        <v>0</v>
      </c>
      <c r="R80" s="334">
        <f t="shared" si="20"/>
        <v>0</v>
      </c>
      <c r="S80" s="335">
        <v>0</v>
      </c>
      <c r="T80" s="335">
        <v>0</v>
      </c>
      <c r="U80" s="335"/>
      <c r="V80" s="336">
        <f t="shared" si="21"/>
        <v>0</v>
      </c>
      <c r="W80" s="336">
        <f t="shared" si="22"/>
        <v>0</v>
      </c>
      <c r="X80" s="333"/>
      <c r="Y80" s="337">
        <f t="shared" si="23"/>
        <v>0</v>
      </c>
      <c r="Z80" s="338"/>
      <c r="AA80" s="339"/>
      <c r="AB80" s="340"/>
      <c r="AC80" s="339"/>
      <c r="AD80" s="341">
        <f t="shared" si="24"/>
        <v>0</v>
      </c>
    </row>
    <row r="81" spans="1:30" ht="20.149999999999999" customHeight="1" x14ac:dyDescent="0.35">
      <c r="A81" s="327">
        <f t="shared" si="11"/>
        <v>67</v>
      </c>
      <c r="B81" s="328" t="str">
        <f>IF(RESUMEN!B75="","",RESUMEN!B75)</f>
        <v/>
      </c>
      <c r="C81" s="329" t="str">
        <f>IF(RESUMEN!C75="","",RESUMEN!C75)</f>
        <v/>
      </c>
      <c r="D81" s="328" t="str">
        <f>IF(RESUMEN!D75="","",RESUMEN!D75)</f>
        <v/>
      </c>
      <c r="E81" s="330"/>
      <c r="F81" s="331">
        <f t="shared" si="14"/>
        <v>0</v>
      </c>
      <c r="G81" s="330"/>
      <c r="H81" s="330"/>
      <c r="I81" s="332">
        <f>IF(H81=$R$2,'SS-SMI'!$H$22,IF(H81=$S$2,'SS-SMI'!$I$22,IF(H81=$T$2,'SS-SMI'!$J$22,0)))</f>
        <v>0</v>
      </c>
      <c r="J81" s="332">
        <f t="shared" si="15"/>
        <v>0</v>
      </c>
      <c r="K81" s="332">
        <f t="shared" si="16"/>
        <v>0</v>
      </c>
      <c r="L81" s="333"/>
      <c r="M81" s="333"/>
      <c r="N81" s="333"/>
      <c r="O81" s="332">
        <f t="shared" si="17"/>
        <v>0</v>
      </c>
      <c r="P81" s="332">
        <f t="shared" si="18"/>
        <v>0</v>
      </c>
      <c r="Q81" s="332">
        <f t="shared" si="19"/>
        <v>0</v>
      </c>
      <c r="R81" s="334">
        <f t="shared" si="20"/>
        <v>0</v>
      </c>
      <c r="S81" s="335">
        <v>0</v>
      </c>
      <c r="T81" s="335">
        <v>0</v>
      </c>
      <c r="U81" s="335"/>
      <c r="V81" s="336">
        <f t="shared" si="21"/>
        <v>0</v>
      </c>
      <c r="W81" s="336">
        <f t="shared" si="22"/>
        <v>0</v>
      </c>
      <c r="X81" s="333"/>
      <c r="Y81" s="337">
        <f t="shared" si="23"/>
        <v>0</v>
      </c>
      <c r="Z81" s="338"/>
      <c r="AA81" s="339"/>
      <c r="AB81" s="340"/>
      <c r="AC81" s="339"/>
      <c r="AD81" s="341">
        <f t="shared" si="24"/>
        <v>0</v>
      </c>
    </row>
    <row r="82" spans="1:30" ht="20.149999999999999" customHeight="1" x14ac:dyDescent="0.35">
      <c r="A82" s="327">
        <f t="shared" si="11"/>
        <v>68</v>
      </c>
      <c r="B82" s="328" t="str">
        <f>IF(RESUMEN!B76="","",RESUMEN!B76)</f>
        <v/>
      </c>
      <c r="C82" s="329" t="str">
        <f>IF(RESUMEN!C76="","",RESUMEN!C76)</f>
        <v/>
      </c>
      <c r="D82" s="328" t="str">
        <f>IF(RESUMEN!D76="","",RESUMEN!D76)</f>
        <v/>
      </c>
      <c r="E82" s="330"/>
      <c r="F82" s="331">
        <f t="shared" si="14"/>
        <v>0</v>
      </c>
      <c r="G82" s="330"/>
      <c r="H82" s="330"/>
      <c r="I82" s="332">
        <f>IF(H82=$R$2,'SS-SMI'!$H$22,IF(H82=$S$2,'SS-SMI'!$I$22,IF(H82=$T$2,'SS-SMI'!$J$22,0)))</f>
        <v>0</v>
      </c>
      <c r="J82" s="332">
        <f t="shared" si="15"/>
        <v>0</v>
      </c>
      <c r="K82" s="332">
        <f t="shared" si="16"/>
        <v>0</v>
      </c>
      <c r="L82" s="333"/>
      <c r="M82" s="333"/>
      <c r="N82" s="333"/>
      <c r="O82" s="332">
        <f t="shared" si="17"/>
        <v>0</v>
      </c>
      <c r="P82" s="332">
        <f t="shared" si="18"/>
        <v>0</v>
      </c>
      <c r="Q82" s="332">
        <f t="shared" si="19"/>
        <v>0</v>
      </c>
      <c r="R82" s="334">
        <f t="shared" si="20"/>
        <v>0</v>
      </c>
      <c r="S82" s="335">
        <v>0</v>
      </c>
      <c r="T82" s="335">
        <v>0</v>
      </c>
      <c r="U82" s="335"/>
      <c r="V82" s="336">
        <f t="shared" si="21"/>
        <v>0</v>
      </c>
      <c r="W82" s="336">
        <f t="shared" si="22"/>
        <v>0</v>
      </c>
      <c r="X82" s="333"/>
      <c r="Y82" s="337">
        <f t="shared" si="23"/>
        <v>0</v>
      </c>
      <c r="Z82" s="338"/>
      <c r="AA82" s="339"/>
      <c r="AB82" s="340"/>
      <c r="AC82" s="339"/>
      <c r="AD82" s="341">
        <f t="shared" si="24"/>
        <v>0</v>
      </c>
    </row>
    <row r="83" spans="1:30" ht="20.149999999999999" customHeight="1" x14ac:dyDescent="0.35">
      <c r="A83" s="327">
        <f t="shared" si="11"/>
        <v>69</v>
      </c>
      <c r="B83" s="328" t="str">
        <f>IF(RESUMEN!B77="","",RESUMEN!B77)</f>
        <v/>
      </c>
      <c r="C83" s="329" t="str">
        <f>IF(RESUMEN!C77="","",RESUMEN!C77)</f>
        <v/>
      </c>
      <c r="D83" s="328" t="str">
        <f>IF(RESUMEN!D77="","",RESUMEN!D77)</f>
        <v/>
      </c>
      <c r="E83" s="330"/>
      <c r="F83" s="331">
        <f t="shared" si="4"/>
        <v>0</v>
      </c>
      <c r="G83" s="330"/>
      <c r="H83" s="330"/>
      <c r="I83" s="332">
        <f>IF(H83=$R$2,'SS-SMI'!$H$22,IF(H83=$S$2,'SS-SMI'!$I$22,IF(H83=$T$2,'SS-SMI'!$J$22,0)))</f>
        <v>0</v>
      </c>
      <c r="J83" s="332">
        <f t="shared" si="5"/>
        <v>0</v>
      </c>
      <c r="K83" s="332">
        <f t="shared" si="0"/>
        <v>0</v>
      </c>
      <c r="L83" s="333"/>
      <c r="M83" s="333"/>
      <c r="N83" s="333"/>
      <c r="O83" s="332">
        <f t="shared" si="12"/>
        <v>0</v>
      </c>
      <c r="P83" s="332">
        <f t="shared" si="13"/>
        <v>0</v>
      </c>
      <c r="Q83" s="332">
        <f t="shared" si="6"/>
        <v>0</v>
      </c>
      <c r="R83" s="334">
        <f t="shared" si="7"/>
        <v>0</v>
      </c>
      <c r="S83" s="335">
        <v>0</v>
      </c>
      <c r="T83" s="335">
        <v>0</v>
      </c>
      <c r="U83" s="335"/>
      <c r="V83" s="336">
        <f t="shared" si="3"/>
        <v>0</v>
      </c>
      <c r="W83" s="336">
        <f t="shared" si="8"/>
        <v>0</v>
      </c>
      <c r="X83" s="333"/>
      <c r="Y83" s="337">
        <f t="shared" si="9"/>
        <v>0</v>
      </c>
      <c r="Z83" s="338"/>
      <c r="AA83" s="339"/>
      <c r="AB83" s="340"/>
      <c r="AC83" s="339"/>
      <c r="AD83" s="341">
        <f t="shared" si="10"/>
        <v>0</v>
      </c>
    </row>
    <row r="84" spans="1:30" ht="20.149999999999999" customHeight="1" x14ac:dyDescent="0.35">
      <c r="A84" s="56"/>
      <c r="B84" s="318"/>
      <c r="C84" s="318"/>
      <c r="D84" s="318"/>
      <c r="E84" s="318"/>
      <c r="F84" s="318"/>
      <c r="G84" s="318"/>
      <c r="H84" s="318"/>
      <c r="I84" s="318"/>
      <c r="J84" s="318"/>
      <c r="K84" s="318"/>
      <c r="L84" s="319">
        <f>SUM(L15:L83)</f>
        <v>0</v>
      </c>
      <c r="M84" s="318"/>
      <c r="N84" s="318"/>
      <c r="O84" s="319">
        <f t="shared" ref="O84:Z84" si="25">SUM(O15:O83)</f>
        <v>0</v>
      </c>
      <c r="P84" s="319">
        <f t="shared" si="25"/>
        <v>0</v>
      </c>
      <c r="Q84" s="319">
        <f t="shared" si="25"/>
        <v>0</v>
      </c>
      <c r="R84" s="319">
        <f t="shared" si="25"/>
        <v>0</v>
      </c>
      <c r="S84" s="319">
        <f t="shared" si="25"/>
        <v>0</v>
      </c>
      <c r="T84" s="319">
        <f t="shared" si="25"/>
        <v>0</v>
      </c>
      <c r="U84" s="319">
        <f t="shared" si="25"/>
        <v>0</v>
      </c>
      <c r="V84" s="320">
        <f t="shared" si="25"/>
        <v>0</v>
      </c>
      <c r="W84" s="320">
        <f t="shared" si="25"/>
        <v>0</v>
      </c>
      <c r="X84" s="319">
        <f t="shared" si="25"/>
        <v>0</v>
      </c>
      <c r="Y84" s="320">
        <f t="shared" si="25"/>
        <v>0</v>
      </c>
      <c r="Z84" s="321">
        <f t="shared" si="25"/>
        <v>0</v>
      </c>
      <c r="AA84" s="322"/>
      <c r="AB84" s="322"/>
      <c r="AC84" s="322"/>
      <c r="AD84" s="323">
        <f>SUM(AD15:AD83)</f>
        <v>0</v>
      </c>
    </row>
  </sheetData>
  <sheetProtection algorithmName="SHA-512" hashValue="PQPAXkgyAbUpFNtE999u3kSJu2UHZZ6W1xfk54r+3D56Ng1J2ZS31ifii4aNO1WoTkczLVdRtrTI7AEhb6b91A==" saltValue="nNHQbL+0ZgTccLCB5qrfrw==" spinCount="100000" sheet="1" objects="1" scenarios="1"/>
  <mergeCells count="30">
    <mergeCell ref="U6:Y6"/>
    <mergeCell ref="B7:E7"/>
    <mergeCell ref="F7:G7"/>
    <mergeCell ref="O7:Q8"/>
    <mergeCell ref="U7:Y7"/>
    <mergeCell ref="W13:Y13"/>
    <mergeCell ref="Z7:AA7"/>
    <mergeCell ref="B8:E8"/>
    <mergeCell ref="O10:Q10"/>
    <mergeCell ref="O11:Q11"/>
    <mergeCell ref="P12:Q12"/>
    <mergeCell ref="F13:G13"/>
    <mergeCell ref="I13:K13"/>
    <mergeCell ref="O9:Q9"/>
    <mergeCell ref="R1:S1"/>
    <mergeCell ref="P2:Q2"/>
    <mergeCell ref="A2:A13"/>
    <mergeCell ref="E2:F2"/>
    <mergeCell ref="G2:H4"/>
    <mergeCell ref="I2:N4"/>
    <mergeCell ref="O1:Q1"/>
    <mergeCell ref="C6:E6"/>
    <mergeCell ref="F6:G6"/>
    <mergeCell ref="C3:D3"/>
    <mergeCell ref="D4:F5"/>
    <mergeCell ref="O3:Q3"/>
    <mergeCell ref="O4:Q4"/>
    <mergeCell ref="O5:Q5"/>
    <mergeCell ref="O6:Q6"/>
    <mergeCell ref="B2:D2"/>
  </mergeCells>
  <phoneticPr fontId="30" type="noConversion"/>
  <conditionalFormatting sqref="F3">
    <cfRule type="cellIs" dxfId="24" priority="1" stopIfTrue="1" operator="equal">
      <formula>"x"</formula>
    </cfRule>
  </conditionalFormatting>
  <conditionalFormatting sqref="H13:I13 L13">
    <cfRule type="expression" dxfId="23" priority="2" stopIfTrue="1">
      <formula>NOT(ISERROR(SEARCH("OJO",H13)))</formula>
    </cfRule>
  </conditionalFormatting>
  <dataValidations xWindow="49959" yWindow="26537" count="2">
    <dataValidation type="list" allowBlank="1" showErrorMessage="1" sqref="H15:H83">
      <formula1>$R$2:$T$2</formula1>
      <formula2>0</formula2>
    </dataValidation>
    <dataValidation type="list" allowBlank="1" showErrorMessage="1" sqref="AA15:AA83">
      <formula1>$AG$14:$AG$17</formula1>
      <formula2>0</formula2>
    </dataValidation>
  </dataValidations>
  <printOptions horizontalCentered="1" verticalCentered="1"/>
  <pageMargins left="0.31527777777777777" right="0.31527777777777777" top="0.74861111111111112" bottom="0.74861111111111112" header="0.31527777777777777" footer="0.31527777777777777"/>
  <pageSetup paperSize="9" firstPageNumber="0" orientation="landscape" horizontalDpi="300" verticalDpi="300"/>
  <headerFooter alignWithMargins="0">
    <oddHeader>&amp;C&amp;A</oddHeader>
    <oddFooter>&amp;R&amp;F</oddFooter>
  </headerFooter>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9"/>
    <pageSetUpPr fitToPage="1"/>
  </sheetPr>
  <dimension ref="A1:AG84"/>
  <sheetViews>
    <sheetView topLeftCell="D12" zoomScale="70" zoomScaleNormal="70" workbookViewId="0">
      <selection activeCell="AC19" sqref="AC19"/>
    </sheetView>
  </sheetViews>
  <sheetFormatPr baseColWidth="10" defaultRowHeight="14.5" x14ac:dyDescent="0.35"/>
  <cols>
    <col min="1" max="1" width="7.81640625" customWidth="1"/>
    <col min="3" max="3" width="35.81640625" customWidth="1"/>
    <col min="4" max="4" width="13" customWidth="1"/>
    <col min="6" max="6" width="7.81640625" customWidth="1"/>
    <col min="7" max="7" width="8.26953125" customWidth="1"/>
    <col min="8" max="8" width="6.54296875" customWidth="1"/>
    <col min="9" max="9" width="6.7265625" customWidth="1"/>
    <col min="10" max="10" width="10.453125" customWidth="1"/>
    <col min="11" max="11" width="8.453125" customWidth="1"/>
    <col min="12" max="12" width="13.54296875" customWidth="1"/>
    <col min="13" max="13" width="10.7265625" customWidth="1"/>
    <col min="15" max="15" width="12.81640625" customWidth="1"/>
    <col min="16" max="16" width="12.26953125" customWidth="1"/>
    <col min="17" max="17" width="12.453125" customWidth="1"/>
    <col min="18" max="18" width="15.1796875" customWidth="1"/>
    <col min="19" max="19" width="15.453125" customWidth="1"/>
    <col min="20" max="20" width="12.54296875" bestFit="1" customWidth="1"/>
    <col min="21" max="21" width="0" hidden="1" customWidth="1"/>
    <col min="23" max="23" width="12.81640625" customWidth="1"/>
    <col min="24" max="24" width="12.81640625" hidden="1" customWidth="1"/>
    <col min="25" max="25" width="12.7265625" customWidth="1"/>
    <col min="28" max="28" width="14.1796875" customWidth="1"/>
    <col min="29" max="29" width="35.7265625" customWidth="1"/>
  </cols>
  <sheetData>
    <row r="1" spans="1:33" ht="15.5" x14ac:dyDescent="0.35">
      <c r="A1" s="5"/>
      <c r="B1" s="37"/>
      <c r="C1" s="37"/>
      <c r="D1" s="37"/>
      <c r="E1" s="37"/>
      <c r="F1" s="37"/>
      <c r="G1" s="37"/>
      <c r="H1" s="37"/>
      <c r="I1" s="37"/>
      <c r="J1" s="37"/>
      <c r="K1" s="37"/>
      <c r="L1" s="37"/>
      <c r="M1" s="37"/>
      <c r="N1" s="37"/>
      <c r="O1" s="407" t="s">
        <v>8</v>
      </c>
      <c r="P1" s="407"/>
      <c r="Q1" s="407"/>
      <c r="R1" s="400" t="str">
        <f>RESUMEN!D2</f>
        <v/>
      </c>
      <c r="S1" s="400"/>
      <c r="T1" s="37"/>
      <c r="U1" s="37"/>
      <c r="V1" s="37"/>
      <c r="W1" s="37"/>
      <c r="X1" s="37"/>
      <c r="Y1" s="37"/>
      <c r="Z1" s="37"/>
      <c r="AA1" s="37"/>
      <c r="AB1" s="37"/>
      <c r="AC1" s="37"/>
      <c r="AD1" s="37"/>
    </row>
    <row r="2" spans="1:33" ht="15.75" customHeight="1" x14ac:dyDescent="0.35">
      <c r="A2" s="402"/>
      <c r="B2" s="415" t="s">
        <v>274</v>
      </c>
      <c r="C2" s="415"/>
      <c r="D2" s="415"/>
      <c r="E2" s="403" t="str">
        <f>'SS-SMI'!E3</f>
        <v>2024</v>
      </c>
      <c r="F2" s="403"/>
      <c r="G2" s="430" t="s">
        <v>58</v>
      </c>
      <c r="H2" s="430"/>
      <c r="I2" s="432" t="str">
        <f>IF(RESUMEN!D3="","",RESUMEN!D3)</f>
        <v/>
      </c>
      <c r="J2" s="432"/>
      <c r="K2" s="432"/>
      <c r="L2" s="432"/>
      <c r="M2" s="432"/>
      <c r="N2" s="432"/>
      <c r="O2" s="141"/>
      <c r="P2" s="401" t="s">
        <v>59</v>
      </c>
      <c r="Q2" s="401"/>
      <c r="R2" s="143">
        <f>'SS-SMI'!D9</f>
        <v>2024</v>
      </c>
      <c r="S2" s="143">
        <f>'SS-SMI'!E9</f>
        <v>2025</v>
      </c>
      <c r="T2" s="143">
        <f>'SS-SMI'!F9</f>
        <v>2026</v>
      </c>
      <c r="U2" s="37"/>
      <c r="V2" s="37"/>
      <c r="W2" s="37"/>
      <c r="X2" s="37"/>
      <c r="Y2" s="37"/>
      <c r="Z2" s="37"/>
      <c r="AA2" s="37"/>
      <c r="AB2" s="37"/>
      <c r="AC2" s="37"/>
      <c r="AD2" s="37"/>
    </row>
    <row r="3" spans="1:33" ht="10.5" customHeight="1" x14ac:dyDescent="0.35">
      <c r="A3" s="402"/>
      <c r="B3" s="39"/>
      <c r="C3" s="410"/>
      <c r="D3" s="410"/>
      <c r="E3" s="39"/>
      <c r="F3" s="40"/>
      <c r="G3" s="430"/>
      <c r="H3" s="430"/>
      <c r="I3" s="432"/>
      <c r="J3" s="432"/>
      <c r="K3" s="432"/>
      <c r="L3" s="432"/>
      <c r="M3" s="432"/>
      <c r="N3" s="432"/>
      <c r="O3" s="414" t="s">
        <v>16</v>
      </c>
      <c r="P3" s="412"/>
      <c r="Q3" s="413"/>
      <c r="R3" s="144">
        <f>'SS-SMI'!D11</f>
        <v>53.61</v>
      </c>
      <c r="S3" s="144">
        <f>'SS-SMI'!E11</f>
        <v>55.97</v>
      </c>
      <c r="T3" s="144">
        <f>'SS-SMI'!F11</f>
        <v>0</v>
      </c>
      <c r="U3" s="37"/>
      <c r="V3" s="37"/>
      <c r="W3" s="37"/>
      <c r="X3" s="37"/>
      <c r="Y3" s="37"/>
      <c r="Z3" s="37"/>
      <c r="AA3" s="37"/>
      <c r="AB3" s="37"/>
      <c r="AC3" s="37"/>
      <c r="AD3" s="37"/>
    </row>
    <row r="4" spans="1:33" x14ac:dyDescent="0.35">
      <c r="A4" s="402"/>
      <c r="B4" s="39"/>
      <c r="C4" s="39"/>
      <c r="D4" s="411"/>
      <c r="E4" s="411"/>
      <c r="F4" s="411"/>
      <c r="G4" s="430"/>
      <c r="H4" s="430"/>
      <c r="I4" s="432"/>
      <c r="J4" s="432"/>
      <c r="K4" s="432"/>
      <c r="L4" s="432"/>
      <c r="M4" s="432"/>
      <c r="N4" s="432"/>
      <c r="O4" s="414" t="s">
        <v>20</v>
      </c>
      <c r="P4" s="412"/>
      <c r="Q4" s="413"/>
      <c r="R4" s="144">
        <f>'SS-SMI'!D12</f>
        <v>72.77</v>
      </c>
      <c r="S4" s="144">
        <f>'SS-SMI'!E12</f>
        <v>75.959999999999994</v>
      </c>
      <c r="T4" s="144">
        <f>'SS-SMI'!F12</f>
        <v>0</v>
      </c>
      <c r="U4" s="37"/>
      <c r="V4" s="37"/>
      <c r="W4" s="37"/>
      <c r="X4" s="37"/>
      <c r="Y4" s="37"/>
      <c r="Z4" s="37"/>
      <c r="AA4" s="37"/>
      <c r="AB4" s="37"/>
      <c r="AC4" s="37"/>
      <c r="AD4" s="37"/>
    </row>
    <row r="5" spans="1:33" ht="15.75" customHeight="1" x14ac:dyDescent="0.35">
      <c r="A5" s="402"/>
      <c r="B5" s="39"/>
      <c r="C5" s="39"/>
      <c r="D5" s="411"/>
      <c r="E5" s="411"/>
      <c r="F5" s="411"/>
      <c r="G5" s="41"/>
      <c r="H5" s="42"/>
      <c r="I5" s="43"/>
      <c r="J5" s="43"/>
      <c r="K5" s="43"/>
      <c r="L5" s="43"/>
      <c r="M5" s="43"/>
      <c r="N5" s="43"/>
      <c r="O5" s="414" t="s">
        <v>22</v>
      </c>
      <c r="P5" s="412"/>
      <c r="Q5" s="413"/>
      <c r="R5" s="144">
        <f>'SS-SMI'!D13</f>
        <v>4.07</v>
      </c>
      <c r="S5" s="144">
        <f>'SS-SMI'!E13</f>
        <v>4.25</v>
      </c>
      <c r="T5" s="144">
        <f>'SS-SMI'!F13</f>
        <v>0</v>
      </c>
      <c r="U5" s="37"/>
      <c r="V5" s="37"/>
      <c r="W5" s="37"/>
      <c r="X5" s="37"/>
      <c r="Y5" s="37"/>
      <c r="Z5" s="44"/>
      <c r="AA5" s="44"/>
      <c r="AB5" s="37"/>
      <c r="AC5" s="37"/>
      <c r="AD5" s="37"/>
    </row>
    <row r="6" spans="1:33" ht="15.75" customHeight="1" x14ac:dyDescent="0.35">
      <c r="A6" s="402"/>
      <c r="B6" s="46"/>
      <c r="C6" s="408" t="s">
        <v>60</v>
      </c>
      <c r="D6" s="408"/>
      <c r="E6" s="408"/>
      <c r="F6" s="409" t="str">
        <f>IF(RESUMEN!D4="","",RESUMEN!D4)</f>
        <v/>
      </c>
      <c r="G6" s="409"/>
      <c r="H6" s="43"/>
      <c r="I6" s="43"/>
      <c r="J6" s="43"/>
      <c r="K6" s="43"/>
      <c r="L6" s="43"/>
      <c r="M6" s="43"/>
      <c r="N6" s="43"/>
      <c r="O6" s="414" t="s">
        <v>24</v>
      </c>
      <c r="P6" s="412"/>
      <c r="Q6" s="413"/>
      <c r="R6" s="144">
        <f>'SS-SMI'!D14</f>
        <v>2</v>
      </c>
      <c r="S6" s="144">
        <f>'SS-SMI'!E14</f>
        <v>2.09</v>
      </c>
      <c r="T6" s="144">
        <f>'SS-SMI'!F14</f>
        <v>0</v>
      </c>
      <c r="U6" s="421"/>
      <c r="V6" s="421"/>
      <c r="W6" s="421"/>
      <c r="X6" s="421"/>
      <c r="Y6" s="421"/>
      <c r="Z6" s="47"/>
      <c r="AA6" s="47"/>
      <c r="AB6" s="37"/>
      <c r="AC6" s="37"/>
      <c r="AD6" s="37"/>
    </row>
    <row r="7" spans="1:33" ht="15.75" customHeight="1" x14ac:dyDescent="0.35">
      <c r="A7" s="402"/>
      <c r="B7" s="408" t="s">
        <v>61</v>
      </c>
      <c r="C7" s="408"/>
      <c r="D7" s="408"/>
      <c r="E7" s="408"/>
      <c r="F7" s="409" t="str">
        <f>IF(RESUMEN!D5="","",RESUMEN!D5)</f>
        <v/>
      </c>
      <c r="G7" s="409"/>
      <c r="H7" s="43"/>
      <c r="I7" s="43"/>
      <c r="J7" s="43"/>
      <c r="K7" s="43"/>
      <c r="L7" s="43"/>
      <c r="M7" s="43"/>
      <c r="N7" s="43"/>
      <c r="O7" s="422" t="s">
        <v>26</v>
      </c>
      <c r="P7" s="423"/>
      <c r="Q7" s="424"/>
      <c r="R7" s="144">
        <f>'SS-SMI'!D15</f>
        <v>3.82</v>
      </c>
      <c r="S7" s="144">
        <f>'SS-SMI'!E15</f>
        <v>3.99</v>
      </c>
      <c r="T7" s="144">
        <f>'SS-SMI'!F15</f>
        <v>0</v>
      </c>
      <c r="U7" s="428" t="s">
        <v>62</v>
      </c>
      <c r="V7" s="428"/>
      <c r="W7" s="428"/>
      <c r="X7" s="428"/>
      <c r="Y7" s="428"/>
      <c r="Z7" s="417">
        <f>'SS-SMI'!D24</f>
        <v>421</v>
      </c>
      <c r="AA7" s="417">
        <f>'SS-SMI'!E22</f>
        <v>39.466666666666669</v>
      </c>
      <c r="AB7" s="37"/>
      <c r="AC7" s="37"/>
      <c r="AD7" s="37"/>
    </row>
    <row r="8" spans="1:33" x14ac:dyDescent="0.35">
      <c r="A8" s="402"/>
      <c r="B8" s="418"/>
      <c r="C8" s="418"/>
      <c r="D8" s="418"/>
      <c r="E8" s="418"/>
      <c r="F8" s="43"/>
      <c r="G8" s="43"/>
      <c r="H8" s="43"/>
      <c r="I8" s="48"/>
      <c r="J8" s="48"/>
      <c r="K8" s="48"/>
      <c r="L8" s="48"/>
      <c r="M8" s="48"/>
      <c r="N8" s="48"/>
      <c r="O8" s="425"/>
      <c r="P8" s="426"/>
      <c r="Q8" s="427"/>
      <c r="R8" s="144">
        <f>'SS-SMI'!D16</f>
        <v>3.56</v>
      </c>
      <c r="S8" s="144">
        <f>'SS-SMI'!E16</f>
        <v>3.72</v>
      </c>
      <c r="T8" s="144">
        <f>'SS-SMI'!F16</f>
        <v>0</v>
      </c>
      <c r="U8" s="49"/>
      <c r="V8" s="49"/>
      <c r="W8" s="49"/>
      <c r="X8" s="49"/>
      <c r="Y8" s="49"/>
      <c r="Z8" s="37"/>
      <c r="AA8" s="37"/>
      <c r="AB8" s="37"/>
      <c r="AC8" s="37"/>
      <c r="AD8" s="37"/>
    </row>
    <row r="9" spans="1:33" x14ac:dyDescent="0.35">
      <c r="A9" s="402"/>
      <c r="B9" s="128"/>
      <c r="C9" s="128"/>
      <c r="D9" s="128"/>
      <c r="E9" s="128"/>
      <c r="F9" s="43"/>
      <c r="G9" s="43"/>
      <c r="H9" s="43"/>
      <c r="I9" s="48"/>
      <c r="J9" s="48"/>
      <c r="K9" s="48"/>
      <c r="L9" s="48"/>
      <c r="M9" s="48"/>
      <c r="N9" s="48"/>
      <c r="O9" s="414" t="s">
        <v>245</v>
      </c>
      <c r="P9" s="412"/>
      <c r="Q9" s="413"/>
      <c r="R9" s="144">
        <f>'SS-SMI'!D17</f>
        <v>7.6726459999999985</v>
      </c>
      <c r="S9" s="144">
        <f>'SS-SMI'!E17</f>
        <v>9.2540399999999998</v>
      </c>
      <c r="T9" s="144">
        <f>'SS-SMI'!F17</f>
        <v>0</v>
      </c>
      <c r="U9" s="49"/>
      <c r="V9" s="49"/>
      <c r="W9" s="49"/>
      <c r="X9" s="49"/>
      <c r="Y9" s="49"/>
      <c r="Z9" s="37"/>
      <c r="AA9" s="37"/>
      <c r="AB9" s="37"/>
      <c r="AC9" s="37"/>
      <c r="AD9" s="37"/>
    </row>
    <row r="10" spans="1:33" x14ac:dyDescent="0.35">
      <c r="A10" s="402"/>
      <c r="B10" s="37"/>
      <c r="C10" s="37"/>
      <c r="D10" s="37"/>
      <c r="E10" s="37"/>
      <c r="F10" s="43"/>
      <c r="G10" s="43"/>
      <c r="H10" s="43"/>
      <c r="I10" s="48"/>
      <c r="J10" s="48"/>
      <c r="K10" s="48"/>
      <c r="L10" s="48"/>
      <c r="M10" s="48"/>
      <c r="N10" s="48"/>
      <c r="O10" s="401" t="s">
        <v>246</v>
      </c>
      <c r="P10" s="401"/>
      <c r="Q10" s="401"/>
      <c r="R10" s="50">
        <f>'SS-SMI'!D18</f>
        <v>147.50264599999997</v>
      </c>
      <c r="S10" s="50">
        <f>'SS-SMI'!E18</f>
        <v>155.23404000000002</v>
      </c>
      <c r="T10" s="50">
        <f>'SS-SMI'!F18</f>
        <v>0</v>
      </c>
      <c r="U10" s="37"/>
      <c r="V10" s="37"/>
      <c r="W10" s="37"/>
      <c r="X10" s="37"/>
      <c r="Y10" s="37"/>
      <c r="Z10" s="37"/>
      <c r="AA10" s="37"/>
      <c r="AB10" s="37"/>
      <c r="AC10" s="37"/>
      <c r="AD10" s="37"/>
    </row>
    <row r="11" spans="1:33" x14ac:dyDescent="0.35">
      <c r="A11" s="402"/>
      <c r="B11" s="37"/>
      <c r="C11" s="37"/>
      <c r="D11" s="37"/>
      <c r="E11" s="51"/>
      <c r="F11" s="43"/>
      <c r="G11" s="43"/>
      <c r="H11" s="43"/>
      <c r="I11" s="52"/>
      <c r="J11" s="52"/>
      <c r="K11" s="52"/>
      <c r="L11" s="52"/>
      <c r="M11" s="52"/>
      <c r="N11" s="52"/>
      <c r="O11" s="401" t="s">
        <v>63</v>
      </c>
      <c r="P11" s="401"/>
      <c r="Q11" s="401"/>
      <c r="R11" s="142">
        <f>'SS-SMI'!D22</f>
        <v>37.799999999999997</v>
      </c>
      <c r="S11" s="142">
        <f>'SS-SMI'!E22</f>
        <v>39.466666666666669</v>
      </c>
      <c r="T11" s="142">
        <f>'SS-SMI'!F22</f>
        <v>0</v>
      </c>
      <c r="U11" s="37"/>
      <c r="V11" s="37"/>
      <c r="W11" s="37"/>
      <c r="X11" s="37"/>
      <c r="Y11" s="37"/>
      <c r="Z11" s="37"/>
      <c r="AA11" s="37"/>
      <c r="AB11" s="53"/>
      <c r="AC11" s="37"/>
      <c r="AD11" s="37"/>
    </row>
    <row r="12" spans="1:33" x14ac:dyDescent="0.35">
      <c r="A12" s="402"/>
      <c r="B12" s="37"/>
      <c r="C12" s="37"/>
      <c r="D12" s="37"/>
      <c r="E12" s="37"/>
      <c r="F12" s="37"/>
      <c r="G12" s="37"/>
      <c r="H12" s="43"/>
      <c r="I12" s="43"/>
      <c r="J12" s="43"/>
      <c r="K12" s="43"/>
      <c r="L12" s="43"/>
      <c r="M12" s="43"/>
      <c r="N12" s="43"/>
      <c r="O12" s="141"/>
      <c r="P12" s="401" t="s">
        <v>64</v>
      </c>
      <c r="Q12" s="401"/>
      <c r="R12" s="145">
        <f>'SS-SMI'!D21</f>
        <v>1134</v>
      </c>
      <c r="S12" s="145">
        <f>'SS-SMI'!E21</f>
        <v>1184</v>
      </c>
      <c r="T12" s="145">
        <f>'SS-SMI'!F21</f>
        <v>0</v>
      </c>
      <c r="U12" s="37"/>
      <c r="V12" s="37"/>
      <c r="W12" s="37"/>
      <c r="X12" s="37"/>
      <c r="Y12" s="37"/>
      <c r="Z12" s="37"/>
      <c r="AA12" s="37"/>
      <c r="AB12" s="37"/>
      <c r="AC12" s="37"/>
      <c r="AD12" s="37"/>
    </row>
    <row r="13" spans="1:33" ht="15" customHeight="1" x14ac:dyDescent="0.35">
      <c r="A13" s="360"/>
      <c r="B13" s="37"/>
      <c r="C13" s="37"/>
      <c r="D13" s="37"/>
      <c r="E13" s="37"/>
      <c r="F13" s="419" t="s">
        <v>65</v>
      </c>
      <c r="G13" s="419"/>
      <c r="H13" s="54"/>
      <c r="I13" s="420" t="s">
        <v>66</v>
      </c>
      <c r="J13" s="420"/>
      <c r="K13" s="420"/>
      <c r="L13" s="54"/>
      <c r="M13" s="43"/>
      <c r="N13" s="43"/>
      <c r="O13" s="42"/>
      <c r="P13" s="42"/>
      <c r="Q13" s="42"/>
      <c r="R13" s="42"/>
      <c r="S13" s="37"/>
      <c r="T13" s="37"/>
      <c r="U13" s="37"/>
      <c r="V13" s="37"/>
      <c r="W13" s="416" t="s">
        <v>67</v>
      </c>
      <c r="X13" s="416"/>
      <c r="Y13" s="416"/>
      <c r="Z13" s="37"/>
      <c r="AA13" s="37"/>
      <c r="AB13" s="37"/>
      <c r="AC13" s="37"/>
      <c r="AD13" s="37"/>
    </row>
    <row r="14" spans="1:33" ht="42" x14ac:dyDescent="0.35">
      <c r="A14" s="326" t="s">
        <v>68</v>
      </c>
      <c r="B14" s="326" t="s">
        <v>41</v>
      </c>
      <c r="C14" s="326" t="s">
        <v>69</v>
      </c>
      <c r="D14" s="326" t="s">
        <v>70</v>
      </c>
      <c r="E14" s="326" t="s">
        <v>71</v>
      </c>
      <c r="F14" s="326" t="s">
        <v>72</v>
      </c>
      <c r="G14" s="326" t="s">
        <v>73</v>
      </c>
      <c r="H14" s="326" t="s">
        <v>13</v>
      </c>
      <c r="I14" s="326" t="s">
        <v>74</v>
      </c>
      <c r="J14" s="326" t="s">
        <v>75</v>
      </c>
      <c r="K14" s="326" t="s">
        <v>76</v>
      </c>
      <c r="L14" s="326" t="s">
        <v>226</v>
      </c>
      <c r="M14" s="326" t="s">
        <v>78</v>
      </c>
      <c r="N14" s="326" t="s">
        <v>79</v>
      </c>
      <c r="O14" s="326" t="s">
        <v>80</v>
      </c>
      <c r="P14" s="326" t="s">
        <v>81</v>
      </c>
      <c r="Q14" s="326" t="s">
        <v>82</v>
      </c>
      <c r="R14" s="326" t="s">
        <v>83</v>
      </c>
      <c r="S14" s="326" t="s">
        <v>84</v>
      </c>
      <c r="T14" s="326" t="s">
        <v>85</v>
      </c>
      <c r="U14" s="326" t="s">
        <v>86</v>
      </c>
      <c r="V14" s="326" t="s">
        <v>87</v>
      </c>
      <c r="W14" s="326" t="s">
        <v>88</v>
      </c>
      <c r="X14" s="326" t="s">
        <v>89</v>
      </c>
      <c r="Y14" s="326" t="s">
        <v>90</v>
      </c>
      <c r="Z14" s="326" t="s">
        <v>91</v>
      </c>
      <c r="AA14" s="326" t="s">
        <v>92</v>
      </c>
      <c r="AB14" s="326" t="s">
        <v>93</v>
      </c>
      <c r="AC14" s="326" t="s">
        <v>94</v>
      </c>
      <c r="AD14" s="326" t="s">
        <v>45</v>
      </c>
    </row>
    <row r="15" spans="1:33" ht="20.149999999999999" customHeight="1" x14ac:dyDescent="0.35">
      <c r="A15" s="327">
        <v>1</v>
      </c>
      <c r="B15" s="328" t="str">
        <f>IF(RESUMEN!B9="","",RESUMEN!B9)</f>
        <v/>
      </c>
      <c r="C15" s="329" t="str">
        <f>IF(RESUMEN!C9="","",RESUMEN!C9)</f>
        <v/>
      </c>
      <c r="D15" s="328" t="str">
        <f>IF(RESUMEN!D9="","",RESUMEN!D9)</f>
        <v/>
      </c>
      <c r="E15" s="330"/>
      <c r="F15" s="331">
        <f>IF(G15&gt;E15, "error",E15-G15)</f>
        <v>0</v>
      </c>
      <c r="G15" s="330"/>
      <c r="H15" s="330"/>
      <c r="I15" s="332">
        <f>IF(H15=$R$2,'SS-SMI'!$H$22,IF(H15=$S$2,'SS-SMI'!$I$22,IF(H15=$T$2,'SS-SMI'!$J$22,0)))</f>
        <v>0</v>
      </c>
      <c r="J15" s="332">
        <f>SUM(I15*E15)</f>
        <v>0</v>
      </c>
      <c r="K15" s="332">
        <f t="shared" ref="K15:K83" si="0">SUM(J15*14/12)</f>
        <v>0</v>
      </c>
      <c r="L15" s="333"/>
      <c r="M15" s="333"/>
      <c r="N15" s="333"/>
      <c r="O15" s="332">
        <f t="shared" ref="O15:O46" si="1">SUM(L15)</f>
        <v>0</v>
      </c>
      <c r="P15" s="332">
        <f t="shared" ref="P15:P46" si="2">SUM(O15-N15)</f>
        <v>0</v>
      </c>
      <c r="Q15" s="332">
        <f>IF(E15="",0,IF(H15=$R$2,$R$10*F15/E15,IF(H15=$S$2,$S$10*F15/E15,IF(H15=$T$2,$T$10*F15/E15,0))))</f>
        <v>0</v>
      </c>
      <c r="R15" s="334">
        <f>IF(E15="",0,IF(H15=$R$2,$R$10*G15/E15,IF(H15=$S$2,$S$10*G15/E15,IF(H15=$T$2,$T$10*G15/E15,0))))</f>
        <v>0</v>
      </c>
      <c r="S15" s="335">
        <v>0</v>
      </c>
      <c r="T15" s="335">
        <v>0</v>
      </c>
      <c r="U15" s="335"/>
      <c r="V15" s="336">
        <f t="shared" ref="V15:V83" si="3">SUM(O15+Q15+R15-S15-T15)</f>
        <v>0</v>
      </c>
      <c r="W15" s="336">
        <f>P15+Q15+R15-S15-T15</f>
        <v>0</v>
      </c>
      <c r="X15" s="333"/>
      <c r="Y15" s="337">
        <f>IF(X15&lt;&gt;0,SUM((P15-S15-T15+R15+Q15)+X15),W15)</f>
        <v>0</v>
      </c>
      <c r="Z15" s="338"/>
      <c r="AA15" s="339"/>
      <c r="AB15" s="340"/>
      <c r="AC15" s="339"/>
      <c r="AD15" s="341">
        <f t="shared" ref="AD15:AD46" si="4">IF((Y15&gt;V15),0,(V15-Y15))</f>
        <v>0</v>
      </c>
      <c r="AG15" s="55" t="s">
        <v>95</v>
      </c>
    </row>
    <row r="16" spans="1:33" ht="20.149999999999999" customHeight="1" x14ac:dyDescent="0.35">
      <c r="A16" s="327">
        <f>SUM(A15+1)</f>
        <v>2</v>
      </c>
      <c r="B16" s="328" t="str">
        <f>IF(RESUMEN!B10="","",RESUMEN!B10)</f>
        <v/>
      </c>
      <c r="C16" s="329" t="str">
        <f>IF(RESUMEN!C10="","",RESUMEN!C10)</f>
        <v/>
      </c>
      <c r="D16" s="328" t="str">
        <f>IF(RESUMEN!D10="","",RESUMEN!D10)</f>
        <v/>
      </c>
      <c r="E16" s="330"/>
      <c r="F16" s="331">
        <f t="shared" ref="F16:F83" si="5">IF(G16&gt;E16, "error",E16-G16)</f>
        <v>0</v>
      </c>
      <c r="G16" s="330"/>
      <c r="H16" s="330"/>
      <c r="I16" s="332">
        <f>IF(H16=$R$2,'SS-SMI'!$H$22,IF(H16=$S$2,'SS-SMI'!$I$22,IF(H16=$T$2,'SS-SMI'!$J$22,0)))</f>
        <v>0</v>
      </c>
      <c r="J16" s="332">
        <f t="shared" ref="J16:J83" si="6">SUM(I16*E16)</f>
        <v>0</v>
      </c>
      <c r="K16" s="332">
        <f t="shared" si="0"/>
        <v>0</v>
      </c>
      <c r="L16" s="333"/>
      <c r="M16" s="333"/>
      <c r="N16" s="333"/>
      <c r="O16" s="332">
        <f t="shared" si="1"/>
        <v>0</v>
      </c>
      <c r="P16" s="332">
        <f t="shared" si="2"/>
        <v>0</v>
      </c>
      <c r="Q16" s="332">
        <f t="shared" ref="Q16:Q83" si="7">IF(E16="",0,IF(H16=$R$2,$R$10*F16/E16,IF(H16=$S$2,$S$10*F16/E16,IF(H16=$T$2,$T$10*F16/E16,0))))</f>
        <v>0</v>
      </c>
      <c r="R16" s="334">
        <f t="shared" ref="R16:R83" si="8">IF(E16="",0,IF(H16=$R$2,$R$10*G16/E16,IF(H16=$S$2,$S$10*G16/E16,IF(H16=$T$2,$T$10*G16/E16,0))))</f>
        <v>0</v>
      </c>
      <c r="S16" s="335">
        <v>0</v>
      </c>
      <c r="T16" s="335">
        <v>0</v>
      </c>
      <c r="U16" s="335"/>
      <c r="V16" s="336">
        <f t="shared" si="3"/>
        <v>0</v>
      </c>
      <c r="W16" s="336">
        <f t="shared" ref="W16:W83" si="9">P16+Q16+R16-S16-T16</f>
        <v>0</v>
      </c>
      <c r="X16" s="333"/>
      <c r="Y16" s="337">
        <f t="shared" ref="Y16:Y83" si="10">IF(X16&lt;&gt;0,SUM((P16-S16-T16+R16+Q16)+X16),W16)</f>
        <v>0</v>
      </c>
      <c r="Z16" s="338"/>
      <c r="AA16" s="339"/>
      <c r="AB16" s="340"/>
      <c r="AC16" s="339"/>
      <c r="AD16" s="341">
        <f t="shared" si="4"/>
        <v>0</v>
      </c>
      <c r="AG16" s="55" t="s">
        <v>96</v>
      </c>
    </row>
    <row r="17" spans="1:33" ht="20.149999999999999" customHeight="1" x14ac:dyDescent="0.35">
      <c r="A17" s="327">
        <f t="shared" ref="A17:A83" si="11">SUM(A16+1)</f>
        <v>3</v>
      </c>
      <c r="B17" s="328" t="str">
        <f>IF(RESUMEN!B11="","",RESUMEN!B11)</f>
        <v/>
      </c>
      <c r="C17" s="329" t="str">
        <f>IF(RESUMEN!C11="","",RESUMEN!C11)</f>
        <v/>
      </c>
      <c r="D17" s="328" t="str">
        <f>IF(RESUMEN!D11="","",RESUMEN!D11)</f>
        <v/>
      </c>
      <c r="E17" s="330"/>
      <c r="F17" s="331">
        <f t="shared" si="5"/>
        <v>0</v>
      </c>
      <c r="G17" s="330"/>
      <c r="H17" s="330"/>
      <c r="I17" s="332">
        <f>IF(H17=$R$2,'SS-SMI'!$H$22,IF(H17=$S$2,'SS-SMI'!$I$22,IF(H17=$T$2,'SS-SMI'!$J$22,0)))</f>
        <v>0</v>
      </c>
      <c r="J17" s="332">
        <f t="shared" si="6"/>
        <v>0</v>
      </c>
      <c r="K17" s="332">
        <f t="shared" si="0"/>
        <v>0</v>
      </c>
      <c r="L17" s="333"/>
      <c r="M17" s="333"/>
      <c r="N17" s="333"/>
      <c r="O17" s="332">
        <f t="shared" si="1"/>
        <v>0</v>
      </c>
      <c r="P17" s="332">
        <f t="shared" si="2"/>
        <v>0</v>
      </c>
      <c r="Q17" s="332">
        <f t="shared" si="7"/>
        <v>0</v>
      </c>
      <c r="R17" s="334">
        <f t="shared" si="8"/>
        <v>0</v>
      </c>
      <c r="S17" s="335">
        <v>0</v>
      </c>
      <c r="T17" s="335">
        <v>0</v>
      </c>
      <c r="U17" s="335"/>
      <c r="V17" s="336">
        <f t="shared" si="3"/>
        <v>0</v>
      </c>
      <c r="W17" s="336">
        <f t="shared" si="9"/>
        <v>0</v>
      </c>
      <c r="X17" s="333"/>
      <c r="Y17" s="337">
        <f t="shared" si="10"/>
        <v>0</v>
      </c>
      <c r="Z17" s="338"/>
      <c r="AA17" s="339"/>
      <c r="AB17" s="340"/>
      <c r="AC17" s="339"/>
      <c r="AD17" s="341">
        <f t="shared" si="4"/>
        <v>0</v>
      </c>
      <c r="AG17" s="55" t="s">
        <v>97</v>
      </c>
    </row>
    <row r="18" spans="1:33" ht="20.149999999999999" customHeight="1" x14ac:dyDescent="0.35">
      <c r="A18" s="327">
        <f t="shared" si="11"/>
        <v>4</v>
      </c>
      <c r="B18" s="328" t="str">
        <f>IF(RESUMEN!B12="","",RESUMEN!B12)</f>
        <v/>
      </c>
      <c r="C18" s="329" t="str">
        <f>IF(RESUMEN!C12="","",RESUMEN!C12)</f>
        <v/>
      </c>
      <c r="D18" s="328" t="str">
        <f>IF(RESUMEN!D12="","",RESUMEN!D12)</f>
        <v/>
      </c>
      <c r="E18" s="330"/>
      <c r="F18" s="331">
        <f t="shared" si="5"/>
        <v>0</v>
      </c>
      <c r="G18" s="330"/>
      <c r="H18" s="330"/>
      <c r="I18" s="332">
        <f>IF(H18=$R$2,'SS-SMI'!$H$22,IF(H18=$S$2,'SS-SMI'!$I$22,IF(H18=$T$2,'SS-SMI'!$J$22,0)))</f>
        <v>0</v>
      </c>
      <c r="J18" s="332">
        <f t="shared" si="6"/>
        <v>0</v>
      </c>
      <c r="K18" s="332">
        <f t="shared" si="0"/>
        <v>0</v>
      </c>
      <c r="L18" s="333"/>
      <c r="M18" s="333"/>
      <c r="N18" s="333"/>
      <c r="O18" s="332">
        <f t="shared" si="1"/>
        <v>0</v>
      </c>
      <c r="P18" s="332">
        <f t="shared" si="2"/>
        <v>0</v>
      </c>
      <c r="Q18" s="332">
        <f t="shared" si="7"/>
        <v>0</v>
      </c>
      <c r="R18" s="334">
        <f t="shared" si="8"/>
        <v>0</v>
      </c>
      <c r="S18" s="335">
        <v>0</v>
      </c>
      <c r="T18" s="335">
        <v>0</v>
      </c>
      <c r="U18" s="335"/>
      <c r="V18" s="336">
        <f t="shared" si="3"/>
        <v>0</v>
      </c>
      <c r="W18" s="336">
        <f t="shared" si="9"/>
        <v>0</v>
      </c>
      <c r="X18" s="333"/>
      <c r="Y18" s="337">
        <f t="shared" si="10"/>
        <v>0</v>
      </c>
      <c r="Z18" s="338"/>
      <c r="AA18" s="339"/>
      <c r="AB18" s="340"/>
      <c r="AC18" s="339"/>
      <c r="AD18" s="341">
        <f t="shared" si="4"/>
        <v>0</v>
      </c>
    </row>
    <row r="19" spans="1:33" ht="20.149999999999999" customHeight="1" x14ac:dyDescent="0.35">
      <c r="A19" s="327">
        <f t="shared" si="11"/>
        <v>5</v>
      </c>
      <c r="B19" s="328" t="str">
        <f>IF(RESUMEN!B13="","",RESUMEN!B13)</f>
        <v/>
      </c>
      <c r="C19" s="329" t="str">
        <f>IF(RESUMEN!C13="","",RESUMEN!C13)</f>
        <v/>
      </c>
      <c r="D19" s="328" t="str">
        <f>IF(RESUMEN!D13="","",RESUMEN!D13)</f>
        <v/>
      </c>
      <c r="E19" s="330"/>
      <c r="F19" s="331">
        <f t="shared" si="5"/>
        <v>0</v>
      </c>
      <c r="G19" s="330"/>
      <c r="H19" s="330"/>
      <c r="I19" s="332">
        <f>IF(H19=$R$2,'SS-SMI'!$H$22,IF(H19=$S$2,'SS-SMI'!$I$22,IF(H19=$T$2,'SS-SMI'!$J$22,0)))</f>
        <v>0</v>
      </c>
      <c r="J19" s="332">
        <f t="shared" si="6"/>
        <v>0</v>
      </c>
      <c r="K19" s="332">
        <f t="shared" si="0"/>
        <v>0</v>
      </c>
      <c r="L19" s="333"/>
      <c r="M19" s="333"/>
      <c r="N19" s="333"/>
      <c r="O19" s="332">
        <f t="shared" si="1"/>
        <v>0</v>
      </c>
      <c r="P19" s="332">
        <f t="shared" si="2"/>
        <v>0</v>
      </c>
      <c r="Q19" s="332">
        <f t="shared" si="7"/>
        <v>0</v>
      </c>
      <c r="R19" s="334">
        <f t="shared" si="8"/>
        <v>0</v>
      </c>
      <c r="S19" s="335">
        <v>0</v>
      </c>
      <c r="T19" s="335">
        <v>0</v>
      </c>
      <c r="U19" s="335"/>
      <c r="V19" s="336">
        <f t="shared" si="3"/>
        <v>0</v>
      </c>
      <c r="W19" s="336">
        <f t="shared" si="9"/>
        <v>0</v>
      </c>
      <c r="X19" s="333"/>
      <c r="Y19" s="337">
        <f t="shared" si="10"/>
        <v>0</v>
      </c>
      <c r="Z19" s="338"/>
      <c r="AA19" s="339"/>
      <c r="AB19" s="340"/>
      <c r="AC19" s="339"/>
      <c r="AD19" s="341">
        <f t="shared" si="4"/>
        <v>0</v>
      </c>
    </row>
    <row r="20" spans="1:33" ht="20.149999999999999" customHeight="1" x14ac:dyDescent="0.35">
      <c r="A20" s="327">
        <f t="shared" si="11"/>
        <v>6</v>
      </c>
      <c r="B20" s="328" t="str">
        <f>IF(RESUMEN!B14="","",RESUMEN!B14)</f>
        <v/>
      </c>
      <c r="C20" s="329" t="str">
        <f>IF(RESUMEN!C14="","",RESUMEN!C14)</f>
        <v/>
      </c>
      <c r="D20" s="328" t="str">
        <f>IF(RESUMEN!D14="","",RESUMEN!D14)</f>
        <v/>
      </c>
      <c r="E20" s="330"/>
      <c r="F20" s="331">
        <f t="shared" si="5"/>
        <v>0</v>
      </c>
      <c r="G20" s="330"/>
      <c r="H20" s="330"/>
      <c r="I20" s="332">
        <f>IF(H20=$R$2,'SS-SMI'!$H$22,IF(H20=$S$2,'SS-SMI'!$I$22,IF(H20=$T$2,'SS-SMI'!$J$22,0)))</f>
        <v>0</v>
      </c>
      <c r="J20" s="332">
        <f t="shared" si="6"/>
        <v>0</v>
      </c>
      <c r="K20" s="332">
        <f t="shared" si="0"/>
        <v>0</v>
      </c>
      <c r="L20" s="333"/>
      <c r="M20" s="333"/>
      <c r="N20" s="333"/>
      <c r="O20" s="332">
        <f t="shared" si="1"/>
        <v>0</v>
      </c>
      <c r="P20" s="332">
        <f t="shared" si="2"/>
        <v>0</v>
      </c>
      <c r="Q20" s="332">
        <f t="shared" si="7"/>
        <v>0</v>
      </c>
      <c r="R20" s="334">
        <f t="shared" si="8"/>
        <v>0</v>
      </c>
      <c r="S20" s="335">
        <v>0</v>
      </c>
      <c r="T20" s="335">
        <v>0</v>
      </c>
      <c r="U20" s="335"/>
      <c r="V20" s="336">
        <f t="shared" si="3"/>
        <v>0</v>
      </c>
      <c r="W20" s="336">
        <f t="shared" si="9"/>
        <v>0</v>
      </c>
      <c r="X20" s="333"/>
      <c r="Y20" s="337">
        <f t="shared" si="10"/>
        <v>0</v>
      </c>
      <c r="Z20" s="338"/>
      <c r="AA20" s="339"/>
      <c r="AB20" s="340"/>
      <c r="AC20" s="339"/>
      <c r="AD20" s="341">
        <f t="shared" si="4"/>
        <v>0</v>
      </c>
    </row>
    <row r="21" spans="1:33" ht="20.149999999999999" customHeight="1" x14ac:dyDescent="0.35">
      <c r="A21" s="327">
        <f t="shared" si="11"/>
        <v>7</v>
      </c>
      <c r="B21" s="328" t="str">
        <f>IF(RESUMEN!B15="","",RESUMEN!B15)</f>
        <v/>
      </c>
      <c r="C21" s="329" t="str">
        <f>IF(RESUMEN!C15="","",RESUMEN!C15)</f>
        <v/>
      </c>
      <c r="D21" s="328" t="str">
        <f>IF(RESUMEN!D15="","",RESUMEN!D15)</f>
        <v/>
      </c>
      <c r="E21" s="330"/>
      <c r="F21" s="331">
        <f t="shared" si="5"/>
        <v>0</v>
      </c>
      <c r="G21" s="330"/>
      <c r="H21" s="330"/>
      <c r="I21" s="332">
        <f>IF(H21=$R$2,'SS-SMI'!$H$22,IF(H21=$S$2,'SS-SMI'!$I$22,IF(H21=$T$2,'SS-SMI'!$J$22,0)))</f>
        <v>0</v>
      </c>
      <c r="J21" s="332">
        <f t="shared" si="6"/>
        <v>0</v>
      </c>
      <c r="K21" s="332">
        <f t="shared" si="0"/>
        <v>0</v>
      </c>
      <c r="L21" s="333"/>
      <c r="M21" s="333"/>
      <c r="N21" s="333"/>
      <c r="O21" s="332">
        <f t="shared" si="1"/>
        <v>0</v>
      </c>
      <c r="P21" s="332">
        <f t="shared" si="2"/>
        <v>0</v>
      </c>
      <c r="Q21" s="332">
        <f t="shared" si="7"/>
        <v>0</v>
      </c>
      <c r="R21" s="334">
        <f t="shared" si="8"/>
        <v>0</v>
      </c>
      <c r="S21" s="335">
        <v>0</v>
      </c>
      <c r="T21" s="335">
        <v>0</v>
      </c>
      <c r="U21" s="335"/>
      <c r="V21" s="336">
        <f t="shared" si="3"/>
        <v>0</v>
      </c>
      <c r="W21" s="336">
        <f t="shared" si="9"/>
        <v>0</v>
      </c>
      <c r="X21" s="333"/>
      <c r="Y21" s="337">
        <f t="shared" si="10"/>
        <v>0</v>
      </c>
      <c r="Z21" s="338"/>
      <c r="AA21" s="339"/>
      <c r="AB21" s="340"/>
      <c r="AC21" s="339"/>
      <c r="AD21" s="341">
        <f t="shared" si="4"/>
        <v>0</v>
      </c>
    </row>
    <row r="22" spans="1:33" ht="20.149999999999999" customHeight="1" x14ac:dyDescent="0.35">
      <c r="A22" s="327">
        <f t="shared" si="11"/>
        <v>8</v>
      </c>
      <c r="B22" s="328" t="str">
        <f>IF(RESUMEN!B16="","",RESUMEN!B16)</f>
        <v/>
      </c>
      <c r="C22" s="329" t="str">
        <f>IF(RESUMEN!C16="","",RESUMEN!C16)</f>
        <v/>
      </c>
      <c r="D22" s="328" t="str">
        <f>IF(RESUMEN!D16="","",RESUMEN!D16)</f>
        <v/>
      </c>
      <c r="E22" s="330"/>
      <c r="F22" s="331">
        <f t="shared" si="5"/>
        <v>0</v>
      </c>
      <c r="G22" s="330"/>
      <c r="H22" s="330"/>
      <c r="I22" s="332">
        <f>IF(H22=$R$2,'SS-SMI'!$H$22,IF(H22=$S$2,'SS-SMI'!$I$22,IF(H22=$T$2,'SS-SMI'!$J$22,0)))</f>
        <v>0</v>
      </c>
      <c r="J22" s="332">
        <f t="shared" si="6"/>
        <v>0</v>
      </c>
      <c r="K22" s="332">
        <f t="shared" si="0"/>
        <v>0</v>
      </c>
      <c r="L22" s="333"/>
      <c r="M22" s="333"/>
      <c r="N22" s="333"/>
      <c r="O22" s="332">
        <f t="shared" si="1"/>
        <v>0</v>
      </c>
      <c r="P22" s="332">
        <f t="shared" si="2"/>
        <v>0</v>
      </c>
      <c r="Q22" s="332">
        <f t="shared" si="7"/>
        <v>0</v>
      </c>
      <c r="R22" s="334">
        <f t="shared" si="8"/>
        <v>0</v>
      </c>
      <c r="S22" s="335">
        <v>0</v>
      </c>
      <c r="T22" s="335">
        <v>0</v>
      </c>
      <c r="U22" s="335"/>
      <c r="V22" s="336">
        <f t="shared" si="3"/>
        <v>0</v>
      </c>
      <c r="W22" s="336">
        <f t="shared" si="9"/>
        <v>0</v>
      </c>
      <c r="X22" s="333"/>
      <c r="Y22" s="337">
        <f t="shared" si="10"/>
        <v>0</v>
      </c>
      <c r="Z22" s="338"/>
      <c r="AA22" s="339"/>
      <c r="AB22" s="340"/>
      <c r="AC22" s="339"/>
      <c r="AD22" s="341">
        <f t="shared" si="4"/>
        <v>0</v>
      </c>
    </row>
    <row r="23" spans="1:33" ht="20.149999999999999" customHeight="1" x14ac:dyDescent="0.35">
      <c r="A23" s="327">
        <f t="shared" si="11"/>
        <v>9</v>
      </c>
      <c r="B23" s="328" t="str">
        <f>IF(RESUMEN!B17="","",RESUMEN!B17)</f>
        <v/>
      </c>
      <c r="C23" s="329" t="str">
        <f>IF(RESUMEN!C17="","",RESUMEN!C17)</f>
        <v/>
      </c>
      <c r="D23" s="328" t="str">
        <f>IF(RESUMEN!D17="","",RESUMEN!D17)</f>
        <v/>
      </c>
      <c r="E23" s="330"/>
      <c r="F23" s="331">
        <f t="shared" si="5"/>
        <v>0</v>
      </c>
      <c r="G23" s="330"/>
      <c r="H23" s="330"/>
      <c r="I23" s="332">
        <f>IF(H23=$R$2,'SS-SMI'!$H$22,IF(H23=$S$2,'SS-SMI'!$I$22,IF(H23=$T$2,'SS-SMI'!$J$22,0)))</f>
        <v>0</v>
      </c>
      <c r="J23" s="332">
        <f t="shared" si="6"/>
        <v>0</v>
      </c>
      <c r="K23" s="332">
        <f t="shared" si="0"/>
        <v>0</v>
      </c>
      <c r="L23" s="333"/>
      <c r="M23" s="333"/>
      <c r="N23" s="333"/>
      <c r="O23" s="332">
        <f t="shared" si="1"/>
        <v>0</v>
      </c>
      <c r="P23" s="332">
        <f t="shared" si="2"/>
        <v>0</v>
      </c>
      <c r="Q23" s="332">
        <f t="shared" si="7"/>
        <v>0</v>
      </c>
      <c r="R23" s="334">
        <f t="shared" si="8"/>
        <v>0</v>
      </c>
      <c r="S23" s="335">
        <v>0</v>
      </c>
      <c r="T23" s="335">
        <v>0</v>
      </c>
      <c r="U23" s="335"/>
      <c r="V23" s="336">
        <f t="shared" si="3"/>
        <v>0</v>
      </c>
      <c r="W23" s="336">
        <f t="shared" si="9"/>
        <v>0</v>
      </c>
      <c r="X23" s="333"/>
      <c r="Y23" s="337">
        <f t="shared" si="10"/>
        <v>0</v>
      </c>
      <c r="Z23" s="338"/>
      <c r="AA23" s="339"/>
      <c r="AB23" s="340"/>
      <c r="AC23" s="339"/>
      <c r="AD23" s="341">
        <f t="shared" si="4"/>
        <v>0</v>
      </c>
    </row>
    <row r="24" spans="1:33" ht="20.149999999999999" customHeight="1" x14ac:dyDescent="0.35">
      <c r="A24" s="327">
        <f t="shared" si="11"/>
        <v>10</v>
      </c>
      <c r="B24" s="328" t="str">
        <f>IF(RESUMEN!B18="","",RESUMEN!B18)</f>
        <v/>
      </c>
      <c r="C24" s="329" t="str">
        <f>IF(RESUMEN!C18="","",RESUMEN!C18)</f>
        <v/>
      </c>
      <c r="D24" s="328" t="str">
        <f>IF(RESUMEN!D18="","",RESUMEN!D18)</f>
        <v/>
      </c>
      <c r="E24" s="330"/>
      <c r="F24" s="331">
        <f t="shared" si="5"/>
        <v>0</v>
      </c>
      <c r="G24" s="330"/>
      <c r="H24" s="330"/>
      <c r="I24" s="332">
        <f>IF(H24=$R$2,'SS-SMI'!$H$22,IF(H24=$S$2,'SS-SMI'!$I$22,IF(H24=$T$2,'SS-SMI'!$J$22,0)))</f>
        <v>0</v>
      </c>
      <c r="J24" s="332">
        <f t="shared" si="6"/>
        <v>0</v>
      </c>
      <c r="K24" s="332">
        <f t="shared" si="0"/>
        <v>0</v>
      </c>
      <c r="L24" s="333"/>
      <c r="M24" s="333"/>
      <c r="N24" s="333"/>
      <c r="O24" s="332">
        <f t="shared" si="1"/>
        <v>0</v>
      </c>
      <c r="P24" s="332">
        <f t="shared" si="2"/>
        <v>0</v>
      </c>
      <c r="Q24" s="332">
        <f t="shared" si="7"/>
        <v>0</v>
      </c>
      <c r="R24" s="334">
        <f t="shared" si="8"/>
        <v>0</v>
      </c>
      <c r="S24" s="335">
        <v>0</v>
      </c>
      <c r="T24" s="335">
        <v>0</v>
      </c>
      <c r="U24" s="335"/>
      <c r="V24" s="336">
        <f t="shared" si="3"/>
        <v>0</v>
      </c>
      <c r="W24" s="336">
        <f t="shared" si="9"/>
        <v>0</v>
      </c>
      <c r="X24" s="333"/>
      <c r="Y24" s="337">
        <f t="shared" si="10"/>
        <v>0</v>
      </c>
      <c r="Z24" s="338"/>
      <c r="AA24" s="339"/>
      <c r="AB24" s="340"/>
      <c r="AC24" s="339"/>
      <c r="AD24" s="341">
        <f t="shared" si="4"/>
        <v>0</v>
      </c>
    </row>
    <row r="25" spans="1:33" ht="20.149999999999999" customHeight="1" x14ac:dyDescent="0.35">
      <c r="A25" s="327">
        <f t="shared" si="11"/>
        <v>11</v>
      </c>
      <c r="B25" s="328" t="str">
        <f>IF(RESUMEN!B19="","",RESUMEN!B19)</f>
        <v/>
      </c>
      <c r="C25" s="329" t="str">
        <f>IF(RESUMEN!C19="","",RESUMEN!C19)</f>
        <v/>
      </c>
      <c r="D25" s="328" t="str">
        <f>IF(RESUMEN!D19="","",RESUMEN!D19)</f>
        <v/>
      </c>
      <c r="E25" s="330"/>
      <c r="F25" s="331">
        <f t="shared" si="5"/>
        <v>0</v>
      </c>
      <c r="G25" s="330"/>
      <c r="H25" s="330"/>
      <c r="I25" s="332">
        <f>IF(H25=$R$2,'SS-SMI'!$H$22,IF(H25=$S$2,'SS-SMI'!$I$22,IF(H25=$T$2,'SS-SMI'!$J$22,0)))</f>
        <v>0</v>
      </c>
      <c r="J25" s="332">
        <f t="shared" si="6"/>
        <v>0</v>
      </c>
      <c r="K25" s="332">
        <f t="shared" si="0"/>
        <v>0</v>
      </c>
      <c r="L25" s="333"/>
      <c r="M25" s="333"/>
      <c r="N25" s="333"/>
      <c r="O25" s="332">
        <f t="shared" si="1"/>
        <v>0</v>
      </c>
      <c r="P25" s="332">
        <f t="shared" si="2"/>
        <v>0</v>
      </c>
      <c r="Q25" s="332">
        <f t="shared" si="7"/>
        <v>0</v>
      </c>
      <c r="R25" s="334">
        <f t="shared" si="8"/>
        <v>0</v>
      </c>
      <c r="S25" s="335">
        <v>0</v>
      </c>
      <c r="T25" s="335">
        <v>0</v>
      </c>
      <c r="U25" s="335"/>
      <c r="V25" s="336">
        <f t="shared" si="3"/>
        <v>0</v>
      </c>
      <c r="W25" s="336">
        <f t="shared" si="9"/>
        <v>0</v>
      </c>
      <c r="X25" s="333"/>
      <c r="Y25" s="337">
        <f t="shared" si="10"/>
        <v>0</v>
      </c>
      <c r="Z25" s="338"/>
      <c r="AA25" s="339"/>
      <c r="AB25" s="340"/>
      <c r="AC25" s="339"/>
      <c r="AD25" s="341">
        <f t="shared" si="4"/>
        <v>0</v>
      </c>
    </row>
    <row r="26" spans="1:33" ht="20.149999999999999" customHeight="1" x14ac:dyDescent="0.35">
      <c r="A26" s="327">
        <f t="shared" si="11"/>
        <v>12</v>
      </c>
      <c r="B26" s="328" t="str">
        <f>IF(RESUMEN!B20="","",RESUMEN!B20)</f>
        <v/>
      </c>
      <c r="C26" s="329" t="str">
        <f>IF(RESUMEN!C20="","",RESUMEN!C20)</f>
        <v/>
      </c>
      <c r="D26" s="328" t="str">
        <f>IF(RESUMEN!D20="","",RESUMEN!D20)</f>
        <v/>
      </c>
      <c r="E26" s="330"/>
      <c r="F26" s="331">
        <f t="shared" si="5"/>
        <v>0</v>
      </c>
      <c r="G26" s="330"/>
      <c r="H26" s="330"/>
      <c r="I26" s="332">
        <f>IF(H26=$R$2,'SS-SMI'!$H$22,IF(H26=$S$2,'SS-SMI'!$I$22,IF(H26=$T$2,'SS-SMI'!$J$22,0)))</f>
        <v>0</v>
      </c>
      <c r="J26" s="332">
        <f t="shared" si="6"/>
        <v>0</v>
      </c>
      <c r="K26" s="332">
        <f t="shared" si="0"/>
        <v>0</v>
      </c>
      <c r="L26" s="333"/>
      <c r="M26" s="333"/>
      <c r="N26" s="333"/>
      <c r="O26" s="332">
        <f t="shared" si="1"/>
        <v>0</v>
      </c>
      <c r="P26" s="332">
        <f t="shared" si="2"/>
        <v>0</v>
      </c>
      <c r="Q26" s="332">
        <f t="shared" si="7"/>
        <v>0</v>
      </c>
      <c r="R26" s="334">
        <f t="shared" si="8"/>
        <v>0</v>
      </c>
      <c r="S26" s="335">
        <v>0</v>
      </c>
      <c r="T26" s="335">
        <v>0</v>
      </c>
      <c r="U26" s="335"/>
      <c r="V26" s="336">
        <f t="shared" si="3"/>
        <v>0</v>
      </c>
      <c r="W26" s="336">
        <f t="shared" si="9"/>
        <v>0</v>
      </c>
      <c r="X26" s="333"/>
      <c r="Y26" s="337">
        <f t="shared" si="10"/>
        <v>0</v>
      </c>
      <c r="Z26" s="338"/>
      <c r="AA26" s="339"/>
      <c r="AB26" s="340"/>
      <c r="AC26" s="339"/>
      <c r="AD26" s="341">
        <f t="shared" si="4"/>
        <v>0</v>
      </c>
    </row>
    <row r="27" spans="1:33" ht="20.149999999999999" customHeight="1" x14ac:dyDescent="0.35">
      <c r="A27" s="327">
        <f t="shared" si="11"/>
        <v>13</v>
      </c>
      <c r="B27" s="328" t="str">
        <f>IF(RESUMEN!B21="","",RESUMEN!B21)</f>
        <v/>
      </c>
      <c r="C27" s="329" t="str">
        <f>IF(RESUMEN!C21="","",RESUMEN!C21)</f>
        <v/>
      </c>
      <c r="D27" s="328" t="str">
        <f>IF(RESUMEN!D21="","",RESUMEN!D21)</f>
        <v/>
      </c>
      <c r="E27" s="330"/>
      <c r="F27" s="331">
        <f t="shared" si="5"/>
        <v>0</v>
      </c>
      <c r="G27" s="330"/>
      <c r="H27" s="330"/>
      <c r="I27" s="332">
        <f>IF(H27=$R$2,'SS-SMI'!$H$22,IF(H27=$S$2,'SS-SMI'!$I$22,IF(H27=$T$2,'SS-SMI'!$J$22,0)))</f>
        <v>0</v>
      </c>
      <c r="J27" s="332">
        <f t="shared" si="6"/>
        <v>0</v>
      </c>
      <c r="K27" s="332">
        <f t="shared" si="0"/>
        <v>0</v>
      </c>
      <c r="L27" s="333"/>
      <c r="M27" s="333"/>
      <c r="N27" s="333"/>
      <c r="O27" s="332">
        <f t="shared" si="1"/>
        <v>0</v>
      </c>
      <c r="P27" s="332">
        <f t="shared" si="2"/>
        <v>0</v>
      </c>
      <c r="Q27" s="332">
        <f t="shared" si="7"/>
        <v>0</v>
      </c>
      <c r="R27" s="334">
        <f t="shared" si="8"/>
        <v>0</v>
      </c>
      <c r="S27" s="335">
        <v>0</v>
      </c>
      <c r="T27" s="335">
        <v>0</v>
      </c>
      <c r="U27" s="335"/>
      <c r="V27" s="336">
        <f t="shared" si="3"/>
        <v>0</v>
      </c>
      <c r="W27" s="336">
        <f t="shared" si="9"/>
        <v>0</v>
      </c>
      <c r="X27" s="333"/>
      <c r="Y27" s="337">
        <f t="shared" si="10"/>
        <v>0</v>
      </c>
      <c r="Z27" s="338"/>
      <c r="AA27" s="339"/>
      <c r="AB27" s="340"/>
      <c r="AC27" s="339"/>
      <c r="AD27" s="341">
        <f t="shared" si="4"/>
        <v>0</v>
      </c>
    </row>
    <row r="28" spans="1:33" ht="20.149999999999999" customHeight="1" x14ac:dyDescent="0.35">
      <c r="A28" s="327">
        <f t="shared" si="11"/>
        <v>14</v>
      </c>
      <c r="B28" s="328" t="str">
        <f>IF(RESUMEN!B22="","",RESUMEN!B22)</f>
        <v/>
      </c>
      <c r="C28" s="329" t="str">
        <f>IF(RESUMEN!C22="","",RESUMEN!C22)</f>
        <v/>
      </c>
      <c r="D28" s="328" t="str">
        <f>IF(RESUMEN!D22="","",RESUMEN!D22)</f>
        <v/>
      </c>
      <c r="E28" s="330"/>
      <c r="F28" s="331">
        <f t="shared" si="5"/>
        <v>0</v>
      </c>
      <c r="G28" s="330"/>
      <c r="H28" s="330"/>
      <c r="I28" s="332">
        <f>IF(H28=$R$2,'SS-SMI'!$H$22,IF(H28=$S$2,'SS-SMI'!$I$22,IF(H28=$T$2,'SS-SMI'!$J$22,0)))</f>
        <v>0</v>
      </c>
      <c r="J28" s="332">
        <f t="shared" si="6"/>
        <v>0</v>
      </c>
      <c r="K28" s="332">
        <f t="shared" si="0"/>
        <v>0</v>
      </c>
      <c r="L28" s="333"/>
      <c r="M28" s="333"/>
      <c r="N28" s="333"/>
      <c r="O28" s="332">
        <f t="shared" si="1"/>
        <v>0</v>
      </c>
      <c r="P28" s="332">
        <f t="shared" si="2"/>
        <v>0</v>
      </c>
      <c r="Q28" s="332">
        <f t="shared" si="7"/>
        <v>0</v>
      </c>
      <c r="R28" s="334">
        <f t="shared" si="8"/>
        <v>0</v>
      </c>
      <c r="S28" s="335">
        <v>0</v>
      </c>
      <c r="T28" s="335">
        <v>0</v>
      </c>
      <c r="U28" s="335"/>
      <c r="V28" s="336">
        <f t="shared" si="3"/>
        <v>0</v>
      </c>
      <c r="W28" s="336">
        <f t="shared" si="9"/>
        <v>0</v>
      </c>
      <c r="X28" s="333"/>
      <c r="Y28" s="337">
        <f t="shared" si="10"/>
        <v>0</v>
      </c>
      <c r="Z28" s="338"/>
      <c r="AA28" s="339"/>
      <c r="AB28" s="340"/>
      <c r="AC28" s="339"/>
      <c r="AD28" s="341">
        <f t="shared" si="4"/>
        <v>0</v>
      </c>
    </row>
    <row r="29" spans="1:33" ht="20.149999999999999" customHeight="1" x14ac:dyDescent="0.35">
      <c r="A29" s="327">
        <f t="shared" si="11"/>
        <v>15</v>
      </c>
      <c r="B29" s="328" t="str">
        <f>IF(RESUMEN!B23="","",RESUMEN!B23)</f>
        <v/>
      </c>
      <c r="C29" s="329" t="str">
        <f>IF(RESUMEN!C23="","",RESUMEN!C23)</f>
        <v/>
      </c>
      <c r="D29" s="328" t="str">
        <f>IF(RESUMEN!D23="","",RESUMEN!D23)</f>
        <v/>
      </c>
      <c r="E29" s="330"/>
      <c r="F29" s="331">
        <f t="shared" si="5"/>
        <v>0</v>
      </c>
      <c r="G29" s="330"/>
      <c r="H29" s="330"/>
      <c r="I29" s="332">
        <f>IF(H29=$R$2,'SS-SMI'!$H$22,IF(H29=$S$2,'SS-SMI'!$I$22,IF(H29=$T$2,'SS-SMI'!$J$22,0)))</f>
        <v>0</v>
      </c>
      <c r="J29" s="332">
        <f t="shared" si="6"/>
        <v>0</v>
      </c>
      <c r="K29" s="332">
        <f t="shared" si="0"/>
        <v>0</v>
      </c>
      <c r="L29" s="333"/>
      <c r="M29" s="333"/>
      <c r="N29" s="333"/>
      <c r="O29" s="332">
        <f t="shared" si="1"/>
        <v>0</v>
      </c>
      <c r="P29" s="332">
        <f t="shared" si="2"/>
        <v>0</v>
      </c>
      <c r="Q29" s="332">
        <f t="shared" si="7"/>
        <v>0</v>
      </c>
      <c r="R29" s="334">
        <f t="shared" si="8"/>
        <v>0</v>
      </c>
      <c r="S29" s="335">
        <v>0</v>
      </c>
      <c r="T29" s="335">
        <v>0</v>
      </c>
      <c r="U29" s="335"/>
      <c r="V29" s="336">
        <f t="shared" si="3"/>
        <v>0</v>
      </c>
      <c r="W29" s="336">
        <f t="shared" si="9"/>
        <v>0</v>
      </c>
      <c r="X29" s="333"/>
      <c r="Y29" s="337">
        <f t="shared" si="10"/>
        <v>0</v>
      </c>
      <c r="Z29" s="338"/>
      <c r="AA29" s="339"/>
      <c r="AB29" s="340"/>
      <c r="AC29" s="339"/>
      <c r="AD29" s="341">
        <f t="shared" si="4"/>
        <v>0</v>
      </c>
    </row>
    <row r="30" spans="1:33" ht="20.149999999999999" customHeight="1" x14ac:dyDescent="0.35">
      <c r="A30" s="327">
        <f t="shared" si="11"/>
        <v>16</v>
      </c>
      <c r="B30" s="328" t="str">
        <f>IF(RESUMEN!B24="","",RESUMEN!B24)</f>
        <v/>
      </c>
      <c r="C30" s="329" t="str">
        <f>IF(RESUMEN!C24="","",RESUMEN!C24)</f>
        <v/>
      </c>
      <c r="D30" s="328" t="str">
        <f>IF(RESUMEN!D24="","",RESUMEN!D24)</f>
        <v/>
      </c>
      <c r="E30" s="330"/>
      <c r="F30" s="331">
        <f t="shared" si="5"/>
        <v>0</v>
      </c>
      <c r="G30" s="330"/>
      <c r="H30" s="330"/>
      <c r="I30" s="332">
        <f>IF(H30=$R$2,'SS-SMI'!$H$22,IF(H30=$S$2,'SS-SMI'!$I$22,IF(H30=$T$2,'SS-SMI'!$J$22,0)))</f>
        <v>0</v>
      </c>
      <c r="J30" s="332">
        <f t="shared" si="6"/>
        <v>0</v>
      </c>
      <c r="K30" s="332">
        <f t="shared" si="0"/>
        <v>0</v>
      </c>
      <c r="L30" s="333"/>
      <c r="M30" s="333"/>
      <c r="N30" s="333"/>
      <c r="O30" s="332">
        <f t="shared" si="1"/>
        <v>0</v>
      </c>
      <c r="P30" s="332">
        <f t="shared" si="2"/>
        <v>0</v>
      </c>
      <c r="Q30" s="332">
        <f t="shared" si="7"/>
        <v>0</v>
      </c>
      <c r="R30" s="334">
        <f t="shared" si="8"/>
        <v>0</v>
      </c>
      <c r="S30" s="335">
        <v>0</v>
      </c>
      <c r="T30" s="335">
        <v>0</v>
      </c>
      <c r="U30" s="335"/>
      <c r="V30" s="336">
        <f t="shared" si="3"/>
        <v>0</v>
      </c>
      <c r="W30" s="336">
        <f t="shared" si="9"/>
        <v>0</v>
      </c>
      <c r="X30" s="333"/>
      <c r="Y30" s="337">
        <f t="shared" si="10"/>
        <v>0</v>
      </c>
      <c r="Z30" s="338"/>
      <c r="AA30" s="339"/>
      <c r="AB30" s="340"/>
      <c r="AC30" s="339"/>
      <c r="AD30" s="341">
        <f t="shared" si="4"/>
        <v>0</v>
      </c>
    </row>
    <row r="31" spans="1:33" ht="20.149999999999999" customHeight="1" x14ac:dyDescent="0.35">
      <c r="A31" s="327">
        <f t="shared" si="11"/>
        <v>17</v>
      </c>
      <c r="B31" s="328" t="str">
        <f>IF(RESUMEN!B25="","",RESUMEN!B25)</f>
        <v/>
      </c>
      <c r="C31" s="329" t="str">
        <f>IF(RESUMEN!C25="","",RESUMEN!C25)</f>
        <v/>
      </c>
      <c r="D31" s="328" t="str">
        <f>IF(RESUMEN!D25="","",RESUMEN!D25)</f>
        <v/>
      </c>
      <c r="E31" s="330"/>
      <c r="F31" s="331">
        <f t="shared" si="5"/>
        <v>0</v>
      </c>
      <c r="G31" s="330"/>
      <c r="H31" s="330"/>
      <c r="I31" s="332">
        <f>IF(H31=$R$2,'SS-SMI'!$H$22,IF(H31=$S$2,'SS-SMI'!$I$22,IF(H31=$T$2,'SS-SMI'!$J$22,0)))</f>
        <v>0</v>
      </c>
      <c r="J31" s="332">
        <f t="shared" si="6"/>
        <v>0</v>
      </c>
      <c r="K31" s="332">
        <f t="shared" si="0"/>
        <v>0</v>
      </c>
      <c r="L31" s="333"/>
      <c r="M31" s="333"/>
      <c r="N31" s="333"/>
      <c r="O31" s="332">
        <f t="shared" si="1"/>
        <v>0</v>
      </c>
      <c r="P31" s="332">
        <f t="shared" si="2"/>
        <v>0</v>
      </c>
      <c r="Q31" s="332">
        <f t="shared" si="7"/>
        <v>0</v>
      </c>
      <c r="R31" s="334">
        <f t="shared" si="8"/>
        <v>0</v>
      </c>
      <c r="S31" s="335">
        <v>0</v>
      </c>
      <c r="T31" s="335">
        <v>0</v>
      </c>
      <c r="U31" s="335"/>
      <c r="V31" s="336">
        <f t="shared" si="3"/>
        <v>0</v>
      </c>
      <c r="W31" s="336">
        <f t="shared" si="9"/>
        <v>0</v>
      </c>
      <c r="X31" s="333"/>
      <c r="Y31" s="337">
        <f t="shared" si="10"/>
        <v>0</v>
      </c>
      <c r="Z31" s="338"/>
      <c r="AA31" s="339"/>
      <c r="AB31" s="340"/>
      <c r="AC31" s="339"/>
      <c r="AD31" s="341">
        <f t="shared" si="4"/>
        <v>0</v>
      </c>
    </row>
    <row r="32" spans="1:33" ht="20.149999999999999" customHeight="1" x14ac:dyDescent="0.35">
      <c r="A32" s="327">
        <f t="shared" si="11"/>
        <v>18</v>
      </c>
      <c r="B32" s="328" t="str">
        <f>IF(RESUMEN!B26="","",RESUMEN!B26)</f>
        <v/>
      </c>
      <c r="C32" s="329" t="str">
        <f>IF(RESUMEN!C26="","",RESUMEN!C26)</f>
        <v/>
      </c>
      <c r="D32" s="328" t="str">
        <f>IF(RESUMEN!D26="","",RESUMEN!D26)</f>
        <v/>
      </c>
      <c r="E32" s="330"/>
      <c r="F32" s="331">
        <f t="shared" si="5"/>
        <v>0</v>
      </c>
      <c r="G32" s="330"/>
      <c r="H32" s="330"/>
      <c r="I32" s="332">
        <f>IF(H32=$R$2,'SS-SMI'!$H$22,IF(H32=$S$2,'SS-SMI'!$I$22,IF(H32=$T$2,'SS-SMI'!$J$22,0)))</f>
        <v>0</v>
      </c>
      <c r="J32" s="332">
        <f t="shared" si="6"/>
        <v>0</v>
      </c>
      <c r="K32" s="332">
        <f t="shared" si="0"/>
        <v>0</v>
      </c>
      <c r="L32" s="333"/>
      <c r="M32" s="333"/>
      <c r="N32" s="333"/>
      <c r="O32" s="332">
        <f t="shared" si="1"/>
        <v>0</v>
      </c>
      <c r="P32" s="332">
        <f t="shared" si="2"/>
        <v>0</v>
      </c>
      <c r="Q32" s="332">
        <f t="shared" si="7"/>
        <v>0</v>
      </c>
      <c r="R32" s="334">
        <f t="shared" si="8"/>
        <v>0</v>
      </c>
      <c r="S32" s="335">
        <v>0</v>
      </c>
      <c r="T32" s="335">
        <v>0</v>
      </c>
      <c r="U32" s="335"/>
      <c r="V32" s="336">
        <f t="shared" si="3"/>
        <v>0</v>
      </c>
      <c r="W32" s="336">
        <f t="shared" si="9"/>
        <v>0</v>
      </c>
      <c r="X32" s="333"/>
      <c r="Y32" s="337">
        <f t="shared" si="10"/>
        <v>0</v>
      </c>
      <c r="Z32" s="338"/>
      <c r="AA32" s="339"/>
      <c r="AB32" s="340"/>
      <c r="AC32" s="339"/>
      <c r="AD32" s="341">
        <f t="shared" si="4"/>
        <v>0</v>
      </c>
    </row>
    <row r="33" spans="1:30" ht="20.149999999999999" customHeight="1" x14ac:dyDescent="0.35">
      <c r="A33" s="327">
        <f t="shared" si="11"/>
        <v>19</v>
      </c>
      <c r="B33" s="328" t="str">
        <f>IF(RESUMEN!B27="","",RESUMEN!B27)</f>
        <v/>
      </c>
      <c r="C33" s="329" t="str">
        <f>IF(RESUMEN!C27="","",RESUMEN!C27)</f>
        <v/>
      </c>
      <c r="D33" s="328" t="str">
        <f>IF(RESUMEN!D27="","",RESUMEN!D27)</f>
        <v/>
      </c>
      <c r="E33" s="330"/>
      <c r="F33" s="331">
        <f t="shared" si="5"/>
        <v>0</v>
      </c>
      <c r="G33" s="330"/>
      <c r="H33" s="330"/>
      <c r="I33" s="332">
        <f>IF(H33=$R$2,'SS-SMI'!$H$22,IF(H33=$S$2,'SS-SMI'!$I$22,IF(H33=$T$2,'SS-SMI'!$J$22,0)))</f>
        <v>0</v>
      </c>
      <c r="J33" s="332">
        <f t="shared" si="6"/>
        <v>0</v>
      </c>
      <c r="K33" s="332">
        <f t="shared" si="0"/>
        <v>0</v>
      </c>
      <c r="L33" s="333"/>
      <c r="M33" s="333"/>
      <c r="N33" s="333"/>
      <c r="O33" s="332">
        <f t="shared" si="1"/>
        <v>0</v>
      </c>
      <c r="P33" s="332">
        <f t="shared" si="2"/>
        <v>0</v>
      </c>
      <c r="Q33" s="332">
        <f t="shared" si="7"/>
        <v>0</v>
      </c>
      <c r="R33" s="334">
        <f t="shared" si="8"/>
        <v>0</v>
      </c>
      <c r="S33" s="335">
        <v>0</v>
      </c>
      <c r="T33" s="335">
        <v>0</v>
      </c>
      <c r="U33" s="335"/>
      <c r="V33" s="336">
        <f t="shared" si="3"/>
        <v>0</v>
      </c>
      <c r="W33" s="336">
        <f t="shared" si="9"/>
        <v>0</v>
      </c>
      <c r="X33" s="333"/>
      <c r="Y33" s="337">
        <f t="shared" si="10"/>
        <v>0</v>
      </c>
      <c r="Z33" s="338"/>
      <c r="AA33" s="339"/>
      <c r="AB33" s="340"/>
      <c r="AC33" s="339"/>
      <c r="AD33" s="341">
        <f t="shared" si="4"/>
        <v>0</v>
      </c>
    </row>
    <row r="34" spans="1:30" ht="20.149999999999999" customHeight="1" x14ac:dyDescent="0.35">
      <c r="A34" s="327">
        <f t="shared" si="11"/>
        <v>20</v>
      </c>
      <c r="B34" s="328" t="str">
        <f>IF(RESUMEN!B28="","",RESUMEN!B28)</f>
        <v/>
      </c>
      <c r="C34" s="329" t="str">
        <f>IF(RESUMEN!C28="","",RESUMEN!C28)</f>
        <v/>
      </c>
      <c r="D34" s="328" t="str">
        <f>IF(RESUMEN!D28="","",RESUMEN!D28)</f>
        <v/>
      </c>
      <c r="E34" s="330"/>
      <c r="F34" s="331">
        <f t="shared" si="5"/>
        <v>0</v>
      </c>
      <c r="G34" s="330"/>
      <c r="H34" s="330"/>
      <c r="I34" s="332">
        <f>IF(H34=$R$2,'SS-SMI'!$H$22,IF(H34=$S$2,'SS-SMI'!$I$22,IF(H34=$T$2,'SS-SMI'!$J$22,0)))</f>
        <v>0</v>
      </c>
      <c r="J34" s="332">
        <f t="shared" si="6"/>
        <v>0</v>
      </c>
      <c r="K34" s="332">
        <f t="shared" si="0"/>
        <v>0</v>
      </c>
      <c r="L34" s="333"/>
      <c r="M34" s="333"/>
      <c r="N34" s="333"/>
      <c r="O34" s="332">
        <f t="shared" si="1"/>
        <v>0</v>
      </c>
      <c r="P34" s="332">
        <f t="shared" si="2"/>
        <v>0</v>
      </c>
      <c r="Q34" s="332">
        <f t="shared" si="7"/>
        <v>0</v>
      </c>
      <c r="R34" s="334">
        <f t="shared" si="8"/>
        <v>0</v>
      </c>
      <c r="S34" s="335">
        <v>0</v>
      </c>
      <c r="T34" s="335">
        <v>0</v>
      </c>
      <c r="U34" s="335"/>
      <c r="V34" s="336">
        <f t="shared" si="3"/>
        <v>0</v>
      </c>
      <c r="W34" s="336">
        <f t="shared" si="9"/>
        <v>0</v>
      </c>
      <c r="X34" s="333"/>
      <c r="Y34" s="337">
        <f t="shared" si="10"/>
        <v>0</v>
      </c>
      <c r="Z34" s="338"/>
      <c r="AA34" s="339"/>
      <c r="AB34" s="340"/>
      <c r="AC34" s="339"/>
      <c r="AD34" s="341">
        <f t="shared" si="4"/>
        <v>0</v>
      </c>
    </row>
    <row r="35" spans="1:30" ht="20.149999999999999" customHeight="1" x14ac:dyDescent="0.35">
      <c r="A35" s="327">
        <f t="shared" si="11"/>
        <v>21</v>
      </c>
      <c r="B35" s="328" t="str">
        <f>IF(RESUMEN!B29="","",RESUMEN!B29)</f>
        <v/>
      </c>
      <c r="C35" s="329" t="str">
        <f>IF(RESUMEN!C29="","",RESUMEN!C29)</f>
        <v/>
      </c>
      <c r="D35" s="328" t="str">
        <f>IF(RESUMEN!D29="","",RESUMEN!D29)</f>
        <v/>
      </c>
      <c r="E35" s="330"/>
      <c r="F35" s="331">
        <f t="shared" si="5"/>
        <v>0</v>
      </c>
      <c r="G35" s="330"/>
      <c r="H35" s="330"/>
      <c r="I35" s="332">
        <f>IF(H35=$R$2,'SS-SMI'!$H$22,IF(H35=$S$2,'SS-SMI'!$I$22,IF(H35=$T$2,'SS-SMI'!$J$22,0)))</f>
        <v>0</v>
      </c>
      <c r="J35" s="332">
        <f t="shared" si="6"/>
        <v>0</v>
      </c>
      <c r="K35" s="332">
        <f t="shared" si="0"/>
        <v>0</v>
      </c>
      <c r="L35" s="333"/>
      <c r="M35" s="333"/>
      <c r="N35" s="333"/>
      <c r="O35" s="332">
        <f t="shared" si="1"/>
        <v>0</v>
      </c>
      <c r="P35" s="332">
        <f t="shared" si="2"/>
        <v>0</v>
      </c>
      <c r="Q35" s="332">
        <f t="shared" si="7"/>
        <v>0</v>
      </c>
      <c r="R35" s="334">
        <f t="shared" si="8"/>
        <v>0</v>
      </c>
      <c r="S35" s="335">
        <v>0</v>
      </c>
      <c r="T35" s="335">
        <v>0</v>
      </c>
      <c r="U35" s="335"/>
      <c r="V35" s="336">
        <f t="shared" si="3"/>
        <v>0</v>
      </c>
      <c r="W35" s="336">
        <f t="shared" si="9"/>
        <v>0</v>
      </c>
      <c r="X35" s="333"/>
      <c r="Y35" s="337">
        <f t="shared" si="10"/>
        <v>0</v>
      </c>
      <c r="Z35" s="338"/>
      <c r="AA35" s="339"/>
      <c r="AB35" s="340"/>
      <c r="AC35" s="339"/>
      <c r="AD35" s="341">
        <f t="shared" si="4"/>
        <v>0</v>
      </c>
    </row>
    <row r="36" spans="1:30" ht="20.149999999999999" customHeight="1" x14ac:dyDescent="0.35">
      <c r="A36" s="327">
        <f t="shared" si="11"/>
        <v>22</v>
      </c>
      <c r="B36" s="328" t="str">
        <f>IF(RESUMEN!B30="","",RESUMEN!B30)</f>
        <v/>
      </c>
      <c r="C36" s="329" t="str">
        <f>IF(RESUMEN!C30="","",RESUMEN!C30)</f>
        <v/>
      </c>
      <c r="D36" s="328" t="str">
        <f>IF(RESUMEN!D30="","",RESUMEN!D30)</f>
        <v/>
      </c>
      <c r="E36" s="330"/>
      <c r="F36" s="331">
        <f t="shared" si="5"/>
        <v>0</v>
      </c>
      <c r="G36" s="330"/>
      <c r="H36" s="330"/>
      <c r="I36" s="332">
        <f>IF(H36=$R$2,'SS-SMI'!$H$22,IF(H36=$S$2,'SS-SMI'!$I$22,IF(H36=$T$2,'SS-SMI'!$J$22,0)))</f>
        <v>0</v>
      </c>
      <c r="J36" s="332">
        <f t="shared" si="6"/>
        <v>0</v>
      </c>
      <c r="K36" s="332">
        <f t="shared" si="0"/>
        <v>0</v>
      </c>
      <c r="L36" s="333"/>
      <c r="M36" s="333"/>
      <c r="N36" s="333"/>
      <c r="O36" s="332">
        <f t="shared" si="1"/>
        <v>0</v>
      </c>
      <c r="P36" s="332">
        <f t="shared" si="2"/>
        <v>0</v>
      </c>
      <c r="Q36" s="332">
        <f t="shared" si="7"/>
        <v>0</v>
      </c>
      <c r="R36" s="334">
        <f t="shared" si="8"/>
        <v>0</v>
      </c>
      <c r="S36" s="335">
        <v>0</v>
      </c>
      <c r="T36" s="335">
        <v>0</v>
      </c>
      <c r="U36" s="335"/>
      <c r="V36" s="336">
        <f t="shared" si="3"/>
        <v>0</v>
      </c>
      <c r="W36" s="336">
        <f t="shared" si="9"/>
        <v>0</v>
      </c>
      <c r="X36" s="333"/>
      <c r="Y36" s="337">
        <f t="shared" si="10"/>
        <v>0</v>
      </c>
      <c r="Z36" s="338"/>
      <c r="AA36" s="339"/>
      <c r="AB36" s="340"/>
      <c r="AC36" s="339"/>
      <c r="AD36" s="341">
        <f t="shared" si="4"/>
        <v>0</v>
      </c>
    </row>
    <row r="37" spans="1:30" ht="20.149999999999999" customHeight="1" x14ac:dyDescent="0.35">
      <c r="A37" s="327">
        <f t="shared" si="11"/>
        <v>23</v>
      </c>
      <c r="B37" s="328" t="str">
        <f>IF(RESUMEN!B31="","",RESUMEN!B31)</f>
        <v/>
      </c>
      <c r="C37" s="329" t="str">
        <f>IF(RESUMEN!C31="","",RESUMEN!C31)</f>
        <v/>
      </c>
      <c r="D37" s="328" t="str">
        <f>IF(RESUMEN!D31="","",RESUMEN!D31)</f>
        <v/>
      </c>
      <c r="E37" s="330"/>
      <c r="F37" s="331">
        <f t="shared" si="5"/>
        <v>0</v>
      </c>
      <c r="G37" s="330"/>
      <c r="H37" s="330"/>
      <c r="I37" s="332">
        <f>IF(H37=$R$2,'SS-SMI'!$H$22,IF(H37=$S$2,'SS-SMI'!$I$22,IF(H37=$T$2,'SS-SMI'!$J$22,0)))</f>
        <v>0</v>
      </c>
      <c r="J37" s="332">
        <f t="shared" si="6"/>
        <v>0</v>
      </c>
      <c r="K37" s="332">
        <f t="shared" si="0"/>
        <v>0</v>
      </c>
      <c r="L37" s="333"/>
      <c r="M37" s="333"/>
      <c r="N37" s="333"/>
      <c r="O37" s="332">
        <f t="shared" si="1"/>
        <v>0</v>
      </c>
      <c r="P37" s="332">
        <f t="shared" si="2"/>
        <v>0</v>
      </c>
      <c r="Q37" s="332">
        <f t="shared" si="7"/>
        <v>0</v>
      </c>
      <c r="R37" s="334">
        <f t="shared" si="8"/>
        <v>0</v>
      </c>
      <c r="S37" s="335">
        <v>0</v>
      </c>
      <c r="T37" s="335">
        <v>0</v>
      </c>
      <c r="U37" s="335"/>
      <c r="V37" s="336">
        <f t="shared" si="3"/>
        <v>0</v>
      </c>
      <c r="W37" s="336">
        <f t="shared" si="9"/>
        <v>0</v>
      </c>
      <c r="X37" s="333"/>
      <c r="Y37" s="337">
        <f t="shared" si="10"/>
        <v>0</v>
      </c>
      <c r="Z37" s="338"/>
      <c r="AA37" s="339"/>
      <c r="AB37" s="340"/>
      <c r="AC37" s="339"/>
      <c r="AD37" s="341">
        <f t="shared" si="4"/>
        <v>0</v>
      </c>
    </row>
    <row r="38" spans="1:30" ht="20.149999999999999" customHeight="1" x14ac:dyDescent="0.35">
      <c r="A38" s="327">
        <f t="shared" si="11"/>
        <v>24</v>
      </c>
      <c r="B38" s="328" t="str">
        <f>IF(RESUMEN!B32="","",RESUMEN!B32)</f>
        <v/>
      </c>
      <c r="C38" s="329" t="str">
        <f>IF(RESUMEN!C32="","",RESUMEN!C32)</f>
        <v/>
      </c>
      <c r="D38" s="328" t="str">
        <f>IF(RESUMEN!D32="","",RESUMEN!D32)</f>
        <v/>
      </c>
      <c r="E38" s="330"/>
      <c r="F38" s="331">
        <f t="shared" si="5"/>
        <v>0</v>
      </c>
      <c r="G38" s="330"/>
      <c r="H38" s="330"/>
      <c r="I38" s="332">
        <f>IF(H38=$R$2,'SS-SMI'!$H$22,IF(H38=$S$2,'SS-SMI'!$I$22,IF(H38=$T$2,'SS-SMI'!$J$22,0)))</f>
        <v>0</v>
      </c>
      <c r="J38" s="332">
        <f t="shared" si="6"/>
        <v>0</v>
      </c>
      <c r="K38" s="332">
        <f t="shared" si="0"/>
        <v>0</v>
      </c>
      <c r="L38" s="333"/>
      <c r="M38" s="333"/>
      <c r="N38" s="333"/>
      <c r="O38" s="332">
        <f t="shared" si="1"/>
        <v>0</v>
      </c>
      <c r="P38" s="332">
        <f t="shared" si="2"/>
        <v>0</v>
      </c>
      <c r="Q38" s="332">
        <f t="shared" si="7"/>
        <v>0</v>
      </c>
      <c r="R38" s="334">
        <f t="shared" si="8"/>
        <v>0</v>
      </c>
      <c r="S38" s="335">
        <v>0</v>
      </c>
      <c r="T38" s="335">
        <v>0</v>
      </c>
      <c r="U38" s="335"/>
      <c r="V38" s="336">
        <f t="shared" si="3"/>
        <v>0</v>
      </c>
      <c r="W38" s="336">
        <f t="shared" si="9"/>
        <v>0</v>
      </c>
      <c r="X38" s="333"/>
      <c r="Y38" s="337">
        <f t="shared" si="10"/>
        <v>0</v>
      </c>
      <c r="Z38" s="338"/>
      <c r="AA38" s="339"/>
      <c r="AB38" s="340"/>
      <c r="AC38" s="339"/>
      <c r="AD38" s="341">
        <f t="shared" si="4"/>
        <v>0</v>
      </c>
    </row>
    <row r="39" spans="1:30" ht="20.149999999999999" customHeight="1" x14ac:dyDescent="0.35">
      <c r="A39" s="327">
        <f t="shared" si="11"/>
        <v>25</v>
      </c>
      <c r="B39" s="328" t="str">
        <f>IF(RESUMEN!B33="","",RESUMEN!B33)</f>
        <v/>
      </c>
      <c r="C39" s="329" t="str">
        <f>IF(RESUMEN!C33="","",RESUMEN!C33)</f>
        <v/>
      </c>
      <c r="D39" s="328" t="str">
        <f>IF(RESUMEN!D33="","",RESUMEN!D33)</f>
        <v/>
      </c>
      <c r="E39" s="330"/>
      <c r="F39" s="331">
        <f t="shared" si="5"/>
        <v>0</v>
      </c>
      <c r="G39" s="330"/>
      <c r="H39" s="330"/>
      <c r="I39" s="332">
        <f>IF(H39=$R$2,'SS-SMI'!$H$22,IF(H39=$S$2,'SS-SMI'!$I$22,IF(H39=$T$2,'SS-SMI'!$J$22,0)))</f>
        <v>0</v>
      </c>
      <c r="J39" s="332">
        <f t="shared" si="6"/>
        <v>0</v>
      </c>
      <c r="K39" s="332">
        <f t="shared" si="0"/>
        <v>0</v>
      </c>
      <c r="L39" s="333"/>
      <c r="M39" s="333"/>
      <c r="N39" s="333"/>
      <c r="O39" s="332">
        <f t="shared" si="1"/>
        <v>0</v>
      </c>
      <c r="P39" s="332">
        <f t="shared" si="2"/>
        <v>0</v>
      </c>
      <c r="Q39" s="332">
        <f t="shared" si="7"/>
        <v>0</v>
      </c>
      <c r="R39" s="334">
        <f t="shared" si="8"/>
        <v>0</v>
      </c>
      <c r="S39" s="335">
        <v>0</v>
      </c>
      <c r="T39" s="335">
        <v>0</v>
      </c>
      <c r="U39" s="335"/>
      <c r="V39" s="336">
        <f t="shared" si="3"/>
        <v>0</v>
      </c>
      <c r="W39" s="336">
        <f t="shared" si="9"/>
        <v>0</v>
      </c>
      <c r="X39" s="333"/>
      <c r="Y39" s="337">
        <f t="shared" si="10"/>
        <v>0</v>
      </c>
      <c r="Z39" s="338"/>
      <c r="AA39" s="339"/>
      <c r="AB39" s="340"/>
      <c r="AC39" s="339"/>
      <c r="AD39" s="341">
        <f t="shared" si="4"/>
        <v>0</v>
      </c>
    </row>
    <row r="40" spans="1:30" ht="20.149999999999999" customHeight="1" x14ac:dyDescent="0.35">
      <c r="A40" s="327">
        <f t="shared" si="11"/>
        <v>26</v>
      </c>
      <c r="B40" s="328" t="str">
        <f>IF(RESUMEN!B34="","",RESUMEN!B34)</f>
        <v/>
      </c>
      <c r="C40" s="329" t="str">
        <f>IF(RESUMEN!C34="","",RESUMEN!C34)</f>
        <v/>
      </c>
      <c r="D40" s="328" t="str">
        <f>IF(RESUMEN!D34="","",RESUMEN!D34)</f>
        <v/>
      </c>
      <c r="E40" s="330"/>
      <c r="F40" s="331">
        <f t="shared" si="5"/>
        <v>0</v>
      </c>
      <c r="G40" s="330"/>
      <c r="H40" s="330"/>
      <c r="I40" s="332">
        <f>IF(H40=$R$2,'SS-SMI'!$H$22,IF(H40=$S$2,'SS-SMI'!$I$22,IF(H40=$T$2,'SS-SMI'!$J$22,0)))</f>
        <v>0</v>
      </c>
      <c r="J40" s="332">
        <f t="shared" si="6"/>
        <v>0</v>
      </c>
      <c r="K40" s="332">
        <f t="shared" si="0"/>
        <v>0</v>
      </c>
      <c r="L40" s="333"/>
      <c r="M40" s="333"/>
      <c r="N40" s="333"/>
      <c r="O40" s="332">
        <f t="shared" si="1"/>
        <v>0</v>
      </c>
      <c r="P40" s="332">
        <f t="shared" si="2"/>
        <v>0</v>
      </c>
      <c r="Q40" s="332">
        <f t="shared" si="7"/>
        <v>0</v>
      </c>
      <c r="R40" s="334">
        <f t="shared" si="8"/>
        <v>0</v>
      </c>
      <c r="S40" s="335">
        <v>0</v>
      </c>
      <c r="T40" s="335">
        <v>0</v>
      </c>
      <c r="U40" s="335"/>
      <c r="V40" s="336">
        <f t="shared" si="3"/>
        <v>0</v>
      </c>
      <c r="W40" s="336">
        <f t="shared" si="9"/>
        <v>0</v>
      </c>
      <c r="X40" s="333"/>
      <c r="Y40" s="337">
        <f t="shared" si="10"/>
        <v>0</v>
      </c>
      <c r="Z40" s="338"/>
      <c r="AA40" s="339"/>
      <c r="AB40" s="340"/>
      <c r="AC40" s="339"/>
      <c r="AD40" s="341">
        <f t="shared" si="4"/>
        <v>0</v>
      </c>
    </row>
    <row r="41" spans="1:30" ht="20.149999999999999" customHeight="1" x14ac:dyDescent="0.35">
      <c r="A41" s="327">
        <f t="shared" si="11"/>
        <v>27</v>
      </c>
      <c r="B41" s="328" t="str">
        <f>IF(RESUMEN!B35="","",RESUMEN!B35)</f>
        <v/>
      </c>
      <c r="C41" s="329" t="str">
        <f>IF(RESUMEN!C35="","",RESUMEN!C35)</f>
        <v/>
      </c>
      <c r="D41" s="328" t="str">
        <f>IF(RESUMEN!D35="","",RESUMEN!D35)</f>
        <v/>
      </c>
      <c r="E41" s="330"/>
      <c r="F41" s="331">
        <f t="shared" si="5"/>
        <v>0</v>
      </c>
      <c r="G41" s="330"/>
      <c r="H41" s="330"/>
      <c r="I41" s="332">
        <f>IF(H41=$R$2,'SS-SMI'!$H$22,IF(H41=$S$2,'SS-SMI'!$I$22,IF(H41=$T$2,'SS-SMI'!$J$22,0)))</f>
        <v>0</v>
      </c>
      <c r="J41" s="332">
        <f t="shared" si="6"/>
        <v>0</v>
      </c>
      <c r="K41" s="332">
        <f t="shared" si="0"/>
        <v>0</v>
      </c>
      <c r="L41" s="333"/>
      <c r="M41" s="333"/>
      <c r="N41" s="333"/>
      <c r="O41" s="332">
        <f t="shared" si="1"/>
        <v>0</v>
      </c>
      <c r="P41" s="332">
        <f t="shared" si="2"/>
        <v>0</v>
      </c>
      <c r="Q41" s="332">
        <f t="shared" si="7"/>
        <v>0</v>
      </c>
      <c r="R41" s="334">
        <f t="shared" si="8"/>
        <v>0</v>
      </c>
      <c r="S41" s="335">
        <v>0</v>
      </c>
      <c r="T41" s="335">
        <v>0</v>
      </c>
      <c r="U41" s="335"/>
      <c r="V41" s="336">
        <f t="shared" si="3"/>
        <v>0</v>
      </c>
      <c r="W41" s="336">
        <f t="shared" si="9"/>
        <v>0</v>
      </c>
      <c r="X41" s="333"/>
      <c r="Y41" s="337">
        <f t="shared" si="10"/>
        <v>0</v>
      </c>
      <c r="Z41" s="338"/>
      <c r="AA41" s="339"/>
      <c r="AB41" s="340"/>
      <c r="AC41" s="339"/>
      <c r="AD41" s="341">
        <f t="shared" si="4"/>
        <v>0</v>
      </c>
    </row>
    <row r="42" spans="1:30" ht="20.149999999999999" customHeight="1" x14ac:dyDescent="0.35">
      <c r="A42" s="327">
        <f t="shared" si="11"/>
        <v>28</v>
      </c>
      <c r="B42" s="328" t="str">
        <f>IF(RESUMEN!B36="","",RESUMEN!B36)</f>
        <v/>
      </c>
      <c r="C42" s="329" t="str">
        <f>IF(RESUMEN!C36="","",RESUMEN!C36)</f>
        <v/>
      </c>
      <c r="D42" s="328" t="str">
        <f>IF(RESUMEN!D36="","",RESUMEN!D36)</f>
        <v/>
      </c>
      <c r="E42" s="330"/>
      <c r="F42" s="331">
        <f t="shared" si="5"/>
        <v>0</v>
      </c>
      <c r="G42" s="330"/>
      <c r="H42" s="330"/>
      <c r="I42" s="332">
        <f>IF(H42=$R$2,'SS-SMI'!$H$22,IF(H42=$S$2,'SS-SMI'!$I$22,IF(H42=$T$2,'SS-SMI'!$J$22,0)))</f>
        <v>0</v>
      </c>
      <c r="J42" s="332">
        <f t="shared" si="6"/>
        <v>0</v>
      </c>
      <c r="K42" s="332">
        <f t="shared" si="0"/>
        <v>0</v>
      </c>
      <c r="L42" s="333"/>
      <c r="M42" s="333"/>
      <c r="N42" s="333"/>
      <c r="O42" s="332">
        <f t="shared" si="1"/>
        <v>0</v>
      </c>
      <c r="P42" s="332">
        <f t="shared" si="2"/>
        <v>0</v>
      </c>
      <c r="Q42" s="332">
        <f t="shared" si="7"/>
        <v>0</v>
      </c>
      <c r="R42" s="334">
        <f t="shared" si="8"/>
        <v>0</v>
      </c>
      <c r="S42" s="335">
        <v>0</v>
      </c>
      <c r="T42" s="335">
        <v>0</v>
      </c>
      <c r="U42" s="335"/>
      <c r="V42" s="336">
        <f t="shared" si="3"/>
        <v>0</v>
      </c>
      <c r="W42" s="336">
        <f t="shared" si="9"/>
        <v>0</v>
      </c>
      <c r="X42" s="333"/>
      <c r="Y42" s="337">
        <f t="shared" si="10"/>
        <v>0</v>
      </c>
      <c r="Z42" s="338"/>
      <c r="AA42" s="339"/>
      <c r="AB42" s="340"/>
      <c r="AC42" s="339"/>
      <c r="AD42" s="341">
        <f t="shared" si="4"/>
        <v>0</v>
      </c>
    </row>
    <row r="43" spans="1:30" ht="20.149999999999999" customHeight="1" x14ac:dyDescent="0.35">
      <c r="A43" s="327">
        <f t="shared" si="11"/>
        <v>29</v>
      </c>
      <c r="B43" s="328" t="str">
        <f>IF(RESUMEN!B37="","",RESUMEN!B37)</f>
        <v/>
      </c>
      <c r="C43" s="329" t="str">
        <f>IF(RESUMEN!C37="","",RESUMEN!C37)</f>
        <v/>
      </c>
      <c r="D43" s="328" t="str">
        <f>IF(RESUMEN!D37="","",RESUMEN!D37)</f>
        <v/>
      </c>
      <c r="E43" s="330"/>
      <c r="F43" s="331">
        <f t="shared" si="5"/>
        <v>0</v>
      </c>
      <c r="G43" s="330"/>
      <c r="H43" s="330"/>
      <c r="I43" s="332">
        <f>IF(H43=$R$2,'SS-SMI'!$H$22,IF(H43=$S$2,'SS-SMI'!$I$22,IF(H43=$T$2,'SS-SMI'!$J$22,0)))</f>
        <v>0</v>
      </c>
      <c r="J43" s="332">
        <f t="shared" si="6"/>
        <v>0</v>
      </c>
      <c r="K43" s="332">
        <f t="shared" si="0"/>
        <v>0</v>
      </c>
      <c r="L43" s="333"/>
      <c r="M43" s="333"/>
      <c r="N43" s="333"/>
      <c r="O43" s="332">
        <f t="shared" si="1"/>
        <v>0</v>
      </c>
      <c r="P43" s="332">
        <f t="shared" si="2"/>
        <v>0</v>
      </c>
      <c r="Q43" s="332">
        <f t="shared" si="7"/>
        <v>0</v>
      </c>
      <c r="R43" s="334">
        <f t="shared" si="8"/>
        <v>0</v>
      </c>
      <c r="S43" s="335">
        <v>0</v>
      </c>
      <c r="T43" s="335">
        <v>0</v>
      </c>
      <c r="U43" s="335"/>
      <c r="V43" s="336">
        <f t="shared" si="3"/>
        <v>0</v>
      </c>
      <c r="W43" s="336">
        <f t="shared" si="9"/>
        <v>0</v>
      </c>
      <c r="X43" s="333"/>
      <c r="Y43" s="337">
        <f t="shared" si="10"/>
        <v>0</v>
      </c>
      <c r="Z43" s="338"/>
      <c r="AA43" s="339"/>
      <c r="AB43" s="340"/>
      <c r="AC43" s="339"/>
      <c r="AD43" s="341">
        <f t="shared" si="4"/>
        <v>0</v>
      </c>
    </row>
    <row r="44" spans="1:30" ht="20.149999999999999" customHeight="1" x14ac:dyDescent="0.35">
      <c r="A44" s="327">
        <f t="shared" si="11"/>
        <v>30</v>
      </c>
      <c r="B44" s="328" t="str">
        <f>IF(RESUMEN!B38="","",RESUMEN!B38)</f>
        <v/>
      </c>
      <c r="C44" s="329" t="str">
        <f>IF(RESUMEN!C38="","",RESUMEN!C38)</f>
        <v/>
      </c>
      <c r="D44" s="328" t="str">
        <f>IF(RESUMEN!D38="","",RESUMEN!D38)</f>
        <v/>
      </c>
      <c r="E44" s="330"/>
      <c r="F44" s="331">
        <f t="shared" si="5"/>
        <v>0</v>
      </c>
      <c r="G44" s="330"/>
      <c r="H44" s="330"/>
      <c r="I44" s="332">
        <f>IF(H44=$R$2,'SS-SMI'!$H$22,IF(H44=$S$2,'SS-SMI'!$I$22,IF(H44=$T$2,'SS-SMI'!$J$22,0)))</f>
        <v>0</v>
      </c>
      <c r="J44" s="332">
        <f t="shared" si="6"/>
        <v>0</v>
      </c>
      <c r="K44" s="332">
        <f t="shared" si="0"/>
        <v>0</v>
      </c>
      <c r="L44" s="333"/>
      <c r="M44" s="333"/>
      <c r="N44" s="333"/>
      <c r="O44" s="332">
        <f t="shared" si="1"/>
        <v>0</v>
      </c>
      <c r="P44" s="332">
        <f t="shared" si="2"/>
        <v>0</v>
      </c>
      <c r="Q44" s="332">
        <f t="shared" si="7"/>
        <v>0</v>
      </c>
      <c r="R44" s="334">
        <f t="shared" si="8"/>
        <v>0</v>
      </c>
      <c r="S44" s="335">
        <v>0</v>
      </c>
      <c r="T44" s="335">
        <v>0</v>
      </c>
      <c r="U44" s="335"/>
      <c r="V44" s="336">
        <f t="shared" si="3"/>
        <v>0</v>
      </c>
      <c r="W44" s="336">
        <f t="shared" si="9"/>
        <v>0</v>
      </c>
      <c r="X44" s="333"/>
      <c r="Y44" s="337">
        <f t="shared" si="10"/>
        <v>0</v>
      </c>
      <c r="Z44" s="338"/>
      <c r="AA44" s="339"/>
      <c r="AB44" s="340"/>
      <c r="AC44" s="339"/>
      <c r="AD44" s="341">
        <f t="shared" si="4"/>
        <v>0</v>
      </c>
    </row>
    <row r="45" spans="1:30" ht="20.149999999999999" customHeight="1" x14ac:dyDescent="0.35">
      <c r="A45" s="327">
        <f t="shared" si="11"/>
        <v>31</v>
      </c>
      <c r="B45" s="328" t="str">
        <f>IF(RESUMEN!B39="","",RESUMEN!B39)</f>
        <v/>
      </c>
      <c r="C45" s="329" t="str">
        <f>IF(RESUMEN!C39="","",RESUMEN!C39)</f>
        <v/>
      </c>
      <c r="D45" s="328" t="str">
        <f>IF(RESUMEN!D39="","",RESUMEN!D39)</f>
        <v/>
      </c>
      <c r="E45" s="330"/>
      <c r="F45" s="331">
        <f t="shared" si="5"/>
        <v>0</v>
      </c>
      <c r="G45" s="330"/>
      <c r="H45" s="330"/>
      <c r="I45" s="332">
        <f>IF(H45=$R$2,'SS-SMI'!$H$22,IF(H45=$S$2,'SS-SMI'!$I$22,IF(H45=$T$2,'SS-SMI'!$J$22,0)))</f>
        <v>0</v>
      </c>
      <c r="J45" s="332">
        <f t="shared" si="6"/>
        <v>0</v>
      </c>
      <c r="K45" s="332">
        <f t="shared" si="0"/>
        <v>0</v>
      </c>
      <c r="L45" s="333"/>
      <c r="M45" s="333"/>
      <c r="N45" s="333"/>
      <c r="O45" s="332">
        <f t="shared" si="1"/>
        <v>0</v>
      </c>
      <c r="P45" s="332">
        <f t="shared" si="2"/>
        <v>0</v>
      </c>
      <c r="Q45" s="332">
        <f t="shared" si="7"/>
        <v>0</v>
      </c>
      <c r="R45" s="334">
        <f t="shared" si="8"/>
        <v>0</v>
      </c>
      <c r="S45" s="335">
        <v>0</v>
      </c>
      <c r="T45" s="335">
        <v>0</v>
      </c>
      <c r="U45" s="335"/>
      <c r="V45" s="336">
        <f t="shared" si="3"/>
        <v>0</v>
      </c>
      <c r="W45" s="336">
        <f t="shared" si="9"/>
        <v>0</v>
      </c>
      <c r="X45" s="333"/>
      <c r="Y45" s="337">
        <f t="shared" si="10"/>
        <v>0</v>
      </c>
      <c r="Z45" s="338"/>
      <c r="AA45" s="339"/>
      <c r="AB45" s="340"/>
      <c r="AC45" s="339"/>
      <c r="AD45" s="341">
        <f t="shared" si="4"/>
        <v>0</v>
      </c>
    </row>
    <row r="46" spans="1:30" ht="20.149999999999999" customHeight="1" x14ac:dyDescent="0.35">
      <c r="A46" s="327">
        <f t="shared" si="11"/>
        <v>32</v>
      </c>
      <c r="B46" s="328" t="str">
        <f>IF(RESUMEN!B40="","",RESUMEN!B40)</f>
        <v/>
      </c>
      <c r="C46" s="329" t="str">
        <f>IF(RESUMEN!C40="","",RESUMEN!C40)</f>
        <v/>
      </c>
      <c r="D46" s="328" t="str">
        <f>IF(RESUMEN!D40="","",RESUMEN!D40)</f>
        <v/>
      </c>
      <c r="E46" s="330"/>
      <c r="F46" s="331">
        <f t="shared" si="5"/>
        <v>0</v>
      </c>
      <c r="G46" s="330"/>
      <c r="H46" s="330"/>
      <c r="I46" s="332">
        <f>IF(H46=$R$2,'SS-SMI'!$H$22,IF(H46=$S$2,'SS-SMI'!$I$22,IF(H46=$T$2,'SS-SMI'!$J$22,0)))</f>
        <v>0</v>
      </c>
      <c r="J46" s="332">
        <f t="shared" si="6"/>
        <v>0</v>
      </c>
      <c r="K46" s="332">
        <f t="shared" si="0"/>
        <v>0</v>
      </c>
      <c r="L46" s="333"/>
      <c r="M46" s="333"/>
      <c r="N46" s="333"/>
      <c r="O46" s="332">
        <f t="shared" si="1"/>
        <v>0</v>
      </c>
      <c r="P46" s="332">
        <f t="shared" si="2"/>
        <v>0</v>
      </c>
      <c r="Q46" s="332">
        <f t="shared" si="7"/>
        <v>0</v>
      </c>
      <c r="R46" s="334">
        <f t="shared" si="8"/>
        <v>0</v>
      </c>
      <c r="S46" s="335">
        <v>0</v>
      </c>
      <c r="T46" s="335">
        <v>0</v>
      </c>
      <c r="U46" s="335"/>
      <c r="V46" s="336">
        <f t="shared" si="3"/>
        <v>0</v>
      </c>
      <c r="W46" s="336">
        <f t="shared" si="9"/>
        <v>0</v>
      </c>
      <c r="X46" s="333"/>
      <c r="Y46" s="337">
        <f t="shared" si="10"/>
        <v>0</v>
      </c>
      <c r="Z46" s="338"/>
      <c r="AA46" s="339"/>
      <c r="AB46" s="340"/>
      <c r="AC46" s="339"/>
      <c r="AD46" s="341">
        <f t="shared" si="4"/>
        <v>0</v>
      </c>
    </row>
    <row r="47" spans="1:30" ht="20.149999999999999" customHeight="1" x14ac:dyDescent="0.35">
      <c r="A47" s="327">
        <f t="shared" si="11"/>
        <v>33</v>
      </c>
      <c r="B47" s="328" t="str">
        <f>IF(RESUMEN!B41="","",RESUMEN!B41)</f>
        <v/>
      </c>
      <c r="C47" s="329" t="str">
        <f>IF(RESUMEN!C41="","",RESUMEN!C41)</f>
        <v/>
      </c>
      <c r="D47" s="328" t="str">
        <f>IF(RESUMEN!D41="","",RESUMEN!D41)</f>
        <v/>
      </c>
      <c r="E47" s="330"/>
      <c r="F47" s="331">
        <f t="shared" si="5"/>
        <v>0</v>
      </c>
      <c r="G47" s="330"/>
      <c r="H47" s="330"/>
      <c r="I47" s="332">
        <f>IF(H47=$R$2,'SS-SMI'!$H$22,IF(H47=$S$2,'SS-SMI'!$I$22,IF(H47=$T$2,'SS-SMI'!$J$22,0)))</f>
        <v>0</v>
      </c>
      <c r="J47" s="332">
        <f t="shared" si="6"/>
        <v>0</v>
      </c>
      <c r="K47" s="332">
        <f t="shared" si="0"/>
        <v>0</v>
      </c>
      <c r="L47" s="333"/>
      <c r="M47" s="333"/>
      <c r="N47" s="333"/>
      <c r="O47" s="332">
        <f t="shared" ref="O47:O83" si="12">SUM(L47)</f>
        <v>0</v>
      </c>
      <c r="P47" s="332">
        <f t="shared" ref="P47:P83" si="13">SUM(O47-N47)</f>
        <v>0</v>
      </c>
      <c r="Q47" s="332">
        <f t="shared" si="7"/>
        <v>0</v>
      </c>
      <c r="R47" s="334">
        <f t="shared" si="8"/>
        <v>0</v>
      </c>
      <c r="S47" s="335">
        <v>0</v>
      </c>
      <c r="T47" s="335">
        <v>0</v>
      </c>
      <c r="U47" s="335"/>
      <c r="V47" s="336">
        <f t="shared" si="3"/>
        <v>0</v>
      </c>
      <c r="W47" s="336">
        <f t="shared" si="9"/>
        <v>0</v>
      </c>
      <c r="X47" s="333"/>
      <c r="Y47" s="337">
        <f t="shared" si="10"/>
        <v>0</v>
      </c>
      <c r="Z47" s="338"/>
      <c r="AA47" s="339"/>
      <c r="AB47" s="340"/>
      <c r="AC47" s="339"/>
      <c r="AD47" s="341">
        <f t="shared" ref="AD47:AD83" si="14">IF((Y47&gt;V47),0,(V47-Y47))</f>
        <v>0</v>
      </c>
    </row>
    <row r="48" spans="1:30" ht="20.149999999999999" customHeight="1" x14ac:dyDescent="0.35">
      <c r="A48" s="327">
        <f t="shared" si="11"/>
        <v>34</v>
      </c>
      <c r="B48" s="328" t="str">
        <f>IF(RESUMEN!B42="","",RESUMEN!B42)</f>
        <v/>
      </c>
      <c r="C48" s="329" t="str">
        <f>IF(RESUMEN!C42="","",RESUMEN!C42)</f>
        <v/>
      </c>
      <c r="D48" s="328" t="str">
        <f>IF(RESUMEN!D42="","",RESUMEN!D42)</f>
        <v/>
      </c>
      <c r="E48" s="330"/>
      <c r="F48" s="331">
        <f t="shared" si="5"/>
        <v>0</v>
      </c>
      <c r="G48" s="330"/>
      <c r="H48" s="330"/>
      <c r="I48" s="332">
        <f>IF(H48=$R$2,'SS-SMI'!$H$22,IF(H48=$S$2,'SS-SMI'!$I$22,IF(H48=$T$2,'SS-SMI'!$J$22,0)))</f>
        <v>0</v>
      </c>
      <c r="J48" s="332">
        <f t="shared" si="6"/>
        <v>0</v>
      </c>
      <c r="K48" s="332">
        <f t="shared" si="0"/>
        <v>0</v>
      </c>
      <c r="L48" s="333"/>
      <c r="M48" s="333"/>
      <c r="N48" s="333"/>
      <c r="O48" s="332">
        <f t="shared" si="12"/>
        <v>0</v>
      </c>
      <c r="P48" s="332">
        <f t="shared" si="13"/>
        <v>0</v>
      </c>
      <c r="Q48" s="332">
        <f t="shared" si="7"/>
        <v>0</v>
      </c>
      <c r="R48" s="334">
        <f t="shared" si="8"/>
        <v>0</v>
      </c>
      <c r="S48" s="335">
        <v>0</v>
      </c>
      <c r="T48" s="335">
        <v>0</v>
      </c>
      <c r="U48" s="335"/>
      <c r="V48" s="336">
        <f t="shared" si="3"/>
        <v>0</v>
      </c>
      <c r="W48" s="336">
        <f t="shared" si="9"/>
        <v>0</v>
      </c>
      <c r="X48" s="333"/>
      <c r="Y48" s="337">
        <f t="shared" si="10"/>
        <v>0</v>
      </c>
      <c r="Z48" s="338"/>
      <c r="AA48" s="339"/>
      <c r="AB48" s="340"/>
      <c r="AC48" s="339"/>
      <c r="AD48" s="341">
        <f t="shared" si="14"/>
        <v>0</v>
      </c>
    </row>
    <row r="49" spans="1:30" ht="20.149999999999999" customHeight="1" x14ac:dyDescent="0.35">
      <c r="A49" s="327">
        <f t="shared" si="11"/>
        <v>35</v>
      </c>
      <c r="B49" s="328" t="str">
        <f>IF(RESUMEN!B43="","",RESUMEN!B43)</f>
        <v/>
      </c>
      <c r="C49" s="329" t="str">
        <f>IF(RESUMEN!C43="","",RESUMEN!C43)</f>
        <v/>
      </c>
      <c r="D49" s="328" t="str">
        <f>IF(RESUMEN!D43="","",RESUMEN!D43)</f>
        <v/>
      </c>
      <c r="E49" s="330"/>
      <c r="F49" s="331">
        <f t="shared" si="5"/>
        <v>0</v>
      </c>
      <c r="G49" s="330"/>
      <c r="H49" s="330"/>
      <c r="I49" s="332">
        <f>IF(H49=$R$2,'SS-SMI'!$H$22,IF(H49=$S$2,'SS-SMI'!$I$22,IF(H49=$T$2,'SS-SMI'!$J$22,0)))</f>
        <v>0</v>
      </c>
      <c r="J49" s="332">
        <f t="shared" si="6"/>
        <v>0</v>
      </c>
      <c r="K49" s="332">
        <f t="shared" si="0"/>
        <v>0</v>
      </c>
      <c r="L49" s="333"/>
      <c r="M49" s="333"/>
      <c r="N49" s="333"/>
      <c r="O49" s="332">
        <f t="shared" si="12"/>
        <v>0</v>
      </c>
      <c r="P49" s="332">
        <f t="shared" si="13"/>
        <v>0</v>
      </c>
      <c r="Q49" s="332">
        <f t="shared" si="7"/>
        <v>0</v>
      </c>
      <c r="R49" s="334">
        <f t="shared" si="8"/>
        <v>0</v>
      </c>
      <c r="S49" s="335">
        <v>0</v>
      </c>
      <c r="T49" s="335">
        <v>0</v>
      </c>
      <c r="U49" s="335"/>
      <c r="V49" s="336">
        <f t="shared" si="3"/>
        <v>0</v>
      </c>
      <c r="W49" s="336">
        <f t="shared" si="9"/>
        <v>0</v>
      </c>
      <c r="X49" s="333"/>
      <c r="Y49" s="337">
        <f t="shared" si="10"/>
        <v>0</v>
      </c>
      <c r="Z49" s="338"/>
      <c r="AA49" s="339"/>
      <c r="AB49" s="340"/>
      <c r="AC49" s="339"/>
      <c r="AD49" s="341">
        <f t="shared" si="14"/>
        <v>0</v>
      </c>
    </row>
    <row r="50" spans="1:30" ht="20.149999999999999" customHeight="1" x14ac:dyDescent="0.35">
      <c r="A50" s="327">
        <f t="shared" si="11"/>
        <v>36</v>
      </c>
      <c r="B50" s="328" t="str">
        <f>IF(RESUMEN!B44="","",RESUMEN!B44)</f>
        <v/>
      </c>
      <c r="C50" s="329" t="str">
        <f>IF(RESUMEN!C44="","",RESUMEN!C44)</f>
        <v/>
      </c>
      <c r="D50" s="328" t="str">
        <f>IF(RESUMEN!D44="","",RESUMEN!D44)</f>
        <v/>
      </c>
      <c r="E50" s="330"/>
      <c r="F50" s="331">
        <f t="shared" si="5"/>
        <v>0</v>
      </c>
      <c r="G50" s="330"/>
      <c r="H50" s="330"/>
      <c r="I50" s="332">
        <f>IF(H50=$R$2,'SS-SMI'!$H$22,IF(H50=$S$2,'SS-SMI'!$I$22,IF(H50=$T$2,'SS-SMI'!$J$22,0)))</f>
        <v>0</v>
      </c>
      <c r="J50" s="332">
        <f t="shared" si="6"/>
        <v>0</v>
      </c>
      <c r="K50" s="332">
        <f t="shared" si="0"/>
        <v>0</v>
      </c>
      <c r="L50" s="333"/>
      <c r="M50" s="333"/>
      <c r="N50" s="333"/>
      <c r="O50" s="332">
        <f t="shared" si="12"/>
        <v>0</v>
      </c>
      <c r="P50" s="332">
        <f t="shared" si="13"/>
        <v>0</v>
      </c>
      <c r="Q50" s="332">
        <f t="shared" si="7"/>
        <v>0</v>
      </c>
      <c r="R50" s="334">
        <f t="shared" si="8"/>
        <v>0</v>
      </c>
      <c r="S50" s="335">
        <v>0</v>
      </c>
      <c r="T50" s="335">
        <v>0</v>
      </c>
      <c r="U50" s="335"/>
      <c r="V50" s="336">
        <f t="shared" si="3"/>
        <v>0</v>
      </c>
      <c r="W50" s="336">
        <f t="shared" si="9"/>
        <v>0</v>
      </c>
      <c r="X50" s="333"/>
      <c r="Y50" s="337">
        <f t="shared" si="10"/>
        <v>0</v>
      </c>
      <c r="Z50" s="338"/>
      <c r="AA50" s="339"/>
      <c r="AB50" s="340"/>
      <c r="AC50" s="339"/>
      <c r="AD50" s="341">
        <f t="shared" si="14"/>
        <v>0</v>
      </c>
    </row>
    <row r="51" spans="1:30" ht="20.149999999999999" customHeight="1" x14ac:dyDescent="0.35">
      <c r="A51" s="327">
        <f t="shared" si="11"/>
        <v>37</v>
      </c>
      <c r="B51" s="328" t="str">
        <f>IF(RESUMEN!B45="","",RESUMEN!B45)</f>
        <v/>
      </c>
      <c r="C51" s="329" t="str">
        <f>IF(RESUMEN!C45="","",RESUMEN!C45)</f>
        <v/>
      </c>
      <c r="D51" s="328" t="str">
        <f>IF(RESUMEN!D45="","",RESUMEN!D45)</f>
        <v/>
      </c>
      <c r="E51" s="330"/>
      <c r="F51" s="331">
        <f t="shared" si="5"/>
        <v>0</v>
      </c>
      <c r="G51" s="330"/>
      <c r="H51" s="330"/>
      <c r="I51" s="332">
        <f>IF(H51=$R$2,'SS-SMI'!$H$22,IF(H51=$S$2,'SS-SMI'!$I$22,IF(H51=$T$2,'SS-SMI'!$J$22,0)))</f>
        <v>0</v>
      </c>
      <c r="J51" s="332">
        <f t="shared" si="6"/>
        <v>0</v>
      </c>
      <c r="K51" s="332">
        <f t="shared" si="0"/>
        <v>0</v>
      </c>
      <c r="L51" s="333"/>
      <c r="M51" s="333"/>
      <c r="N51" s="333"/>
      <c r="O51" s="332">
        <f t="shared" si="12"/>
        <v>0</v>
      </c>
      <c r="P51" s="332">
        <f t="shared" si="13"/>
        <v>0</v>
      </c>
      <c r="Q51" s="332">
        <f t="shared" si="7"/>
        <v>0</v>
      </c>
      <c r="R51" s="334">
        <f t="shared" si="8"/>
        <v>0</v>
      </c>
      <c r="S51" s="335">
        <v>0</v>
      </c>
      <c r="T51" s="335">
        <v>0</v>
      </c>
      <c r="U51" s="335"/>
      <c r="V51" s="336">
        <f t="shared" si="3"/>
        <v>0</v>
      </c>
      <c r="W51" s="336">
        <f t="shared" si="9"/>
        <v>0</v>
      </c>
      <c r="X51" s="333"/>
      <c r="Y51" s="337">
        <f t="shared" si="10"/>
        <v>0</v>
      </c>
      <c r="Z51" s="338"/>
      <c r="AA51" s="339"/>
      <c r="AB51" s="340"/>
      <c r="AC51" s="339"/>
      <c r="AD51" s="341">
        <f t="shared" si="14"/>
        <v>0</v>
      </c>
    </row>
    <row r="52" spans="1:30" ht="20.149999999999999" customHeight="1" x14ac:dyDescent="0.35">
      <c r="A52" s="327">
        <f t="shared" si="11"/>
        <v>38</v>
      </c>
      <c r="B52" s="328" t="str">
        <f>IF(RESUMEN!B46="","",RESUMEN!B46)</f>
        <v/>
      </c>
      <c r="C52" s="329" t="str">
        <f>IF(RESUMEN!C46="","",RESUMEN!C46)</f>
        <v/>
      </c>
      <c r="D52" s="328" t="str">
        <f>IF(RESUMEN!D46="","",RESUMEN!D46)</f>
        <v/>
      </c>
      <c r="E52" s="330"/>
      <c r="F52" s="331">
        <f t="shared" si="5"/>
        <v>0</v>
      </c>
      <c r="G52" s="330"/>
      <c r="H52" s="330"/>
      <c r="I52" s="332">
        <f>IF(H52=$R$2,'SS-SMI'!$H$22,IF(H52=$S$2,'SS-SMI'!$I$22,IF(H52=$T$2,'SS-SMI'!$J$22,0)))</f>
        <v>0</v>
      </c>
      <c r="J52" s="332">
        <f t="shared" si="6"/>
        <v>0</v>
      </c>
      <c r="K52" s="332">
        <f t="shared" si="0"/>
        <v>0</v>
      </c>
      <c r="L52" s="333"/>
      <c r="M52" s="333"/>
      <c r="N52" s="333"/>
      <c r="O52" s="332">
        <f t="shared" si="12"/>
        <v>0</v>
      </c>
      <c r="P52" s="332">
        <f t="shared" si="13"/>
        <v>0</v>
      </c>
      <c r="Q52" s="332">
        <f t="shared" si="7"/>
        <v>0</v>
      </c>
      <c r="R52" s="334">
        <f t="shared" si="8"/>
        <v>0</v>
      </c>
      <c r="S52" s="335">
        <v>0</v>
      </c>
      <c r="T52" s="335">
        <v>0</v>
      </c>
      <c r="U52" s="335"/>
      <c r="V52" s="336">
        <f t="shared" si="3"/>
        <v>0</v>
      </c>
      <c r="W52" s="336">
        <f t="shared" si="9"/>
        <v>0</v>
      </c>
      <c r="X52" s="333"/>
      <c r="Y52" s="337">
        <f t="shared" si="10"/>
        <v>0</v>
      </c>
      <c r="Z52" s="338"/>
      <c r="AA52" s="339"/>
      <c r="AB52" s="340"/>
      <c r="AC52" s="339"/>
      <c r="AD52" s="341">
        <f t="shared" si="14"/>
        <v>0</v>
      </c>
    </row>
    <row r="53" spans="1:30" ht="20.149999999999999" customHeight="1" x14ac:dyDescent="0.35">
      <c r="A53" s="327">
        <f t="shared" si="11"/>
        <v>39</v>
      </c>
      <c r="B53" s="328" t="str">
        <f>IF(RESUMEN!B47="","",RESUMEN!B47)</f>
        <v/>
      </c>
      <c r="C53" s="329" t="str">
        <f>IF(RESUMEN!C47="","",RESUMEN!C47)</f>
        <v/>
      </c>
      <c r="D53" s="328" t="str">
        <f>IF(RESUMEN!D47="","",RESUMEN!D47)</f>
        <v/>
      </c>
      <c r="E53" s="330"/>
      <c r="F53" s="331">
        <f t="shared" si="5"/>
        <v>0</v>
      </c>
      <c r="G53" s="330"/>
      <c r="H53" s="330"/>
      <c r="I53" s="332">
        <f>IF(H53=$R$2,'SS-SMI'!$H$22,IF(H53=$S$2,'SS-SMI'!$I$22,IF(H53=$T$2,'SS-SMI'!$J$22,0)))</f>
        <v>0</v>
      </c>
      <c r="J53" s="332">
        <f t="shared" si="6"/>
        <v>0</v>
      </c>
      <c r="K53" s="332">
        <f t="shared" si="0"/>
        <v>0</v>
      </c>
      <c r="L53" s="333"/>
      <c r="M53" s="333"/>
      <c r="N53" s="333"/>
      <c r="O53" s="332">
        <f t="shared" si="12"/>
        <v>0</v>
      </c>
      <c r="P53" s="332">
        <f t="shared" si="13"/>
        <v>0</v>
      </c>
      <c r="Q53" s="332">
        <f t="shared" si="7"/>
        <v>0</v>
      </c>
      <c r="R53" s="334">
        <f t="shared" si="8"/>
        <v>0</v>
      </c>
      <c r="S53" s="335">
        <v>0</v>
      </c>
      <c r="T53" s="335">
        <v>0</v>
      </c>
      <c r="U53" s="335"/>
      <c r="V53" s="336">
        <f t="shared" si="3"/>
        <v>0</v>
      </c>
      <c r="W53" s="336">
        <f t="shared" si="9"/>
        <v>0</v>
      </c>
      <c r="X53" s="333"/>
      <c r="Y53" s="337">
        <f t="shared" si="10"/>
        <v>0</v>
      </c>
      <c r="Z53" s="338"/>
      <c r="AA53" s="339"/>
      <c r="AB53" s="340"/>
      <c r="AC53" s="339"/>
      <c r="AD53" s="341">
        <f t="shared" si="14"/>
        <v>0</v>
      </c>
    </row>
    <row r="54" spans="1:30" ht="20.149999999999999" customHeight="1" x14ac:dyDescent="0.35">
      <c r="A54" s="327">
        <f t="shared" si="11"/>
        <v>40</v>
      </c>
      <c r="B54" s="328" t="str">
        <f>IF(RESUMEN!B48="","",RESUMEN!B48)</f>
        <v/>
      </c>
      <c r="C54" s="329" t="str">
        <f>IF(RESUMEN!C48="","",RESUMEN!C48)</f>
        <v/>
      </c>
      <c r="D54" s="328" t="str">
        <f>IF(RESUMEN!D48="","",RESUMEN!D48)</f>
        <v/>
      </c>
      <c r="E54" s="330"/>
      <c r="F54" s="331">
        <f t="shared" si="5"/>
        <v>0</v>
      </c>
      <c r="G54" s="330"/>
      <c r="H54" s="330"/>
      <c r="I54" s="332">
        <f>IF(H54=$R$2,'SS-SMI'!$H$22,IF(H54=$S$2,'SS-SMI'!$I$22,IF(H54=$T$2,'SS-SMI'!$J$22,0)))</f>
        <v>0</v>
      </c>
      <c r="J54" s="332">
        <f t="shared" si="6"/>
        <v>0</v>
      </c>
      <c r="K54" s="332">
        <f t="shared" si="0"/>
        <v>0</v>
      </c>
      <c r="L54" s="333"/>
      <c r="M54" s="333"/>
      <c r="N54" s="333"/>
      <c r="O54" s="332">
        <f t="shared" si="12"/>
        <v>0</v>
      </c>
      <c r="P54" s="332">
        <f t="shared" si="13"/>
        <v>0</v>
      </c>
      <c r="Q54" s="332">
        <f t="shared" si="7"/>
        <v>0</v>
      </c>
      <c r="R54" s="334">
        <f t="shared" si="8"/>
        <v>0</v>
      </c>
      <c r="S54" s="335">
        <v>0</v>
      </c>
      <c r="T54" s="335">
        <v>0</v>
      </c>
      <c r="U54" s="335"/>
      <c r="V54" s="336">
        <f t="shared" si="3"/>
        <v>0</v>
      </c>
      <c r="W54" s="336">
        <f t="shared" si="9"/>
        <v>0</v>
      </c>
      <c r="X54" s="333"/>
      <c r="Y54" s="337">
        <f t="shared" si="10"/>
        <v>0</v>
      </c>
      <c r="Z54" s="338"/>
      <c r="AA54" s="339"/>
      <c r="AB54" s="340"/>
      <c r="AC54" s="339"/>
      <c r="AD54" s="341">
        <f t="shared" si="14"/>
        <v>0</v>
      </c>
    </row>
    <row r="55" spans="1:30" ht="20.149999999999999" customHeight="1" x14ac:dyDescent="0.35">
      <c r="A55" s="327">
        <f t="shared" si="11"/>
        <v>41</v>
      </c>
      <c r="B55" s="328" t="str">
        <f>IF(RESUMEN!B49="","",RESUMEN!B49)</f>
        <v/>
      </c>
      <c r="C55" s="329" t="str">
        <f>IF(RESUMEN!C49="","",RESUMEN!C49)</f>
        <v/>
      </c>
      <c r="D55" s="328" t="str">
        <f>IF(RESUMEN!D49="","",RESUMEN!D49)</f>
        <v/>
      </c>
      <c r="E55" s="330"/>
      <c r="F55" s="331">
        <f t="shared" ref="F55:F82" si="15">IF(G55&gt;E55, "error",E55-G55)</f>
        <v>0</v>
      </c>
      <c r="G55" s="330"/>
      <c r="H55" s="330"/>
      <c r="I55" s="332">
        <f>IF(H55=$R$2,'SS-SMI'!$H$22,IF(H55=$S$2,'SS-SMI'!$I$22,IF(H55=$T$2,'SS-SMI'!$J$22,0)))</f>
        <v>0</v>
      </c>
      <c r="J55" s="332">
        <f t="shared" ref="J55:J82" si="16">SUM(I55*E55)</f>
        <v>0</v>
      </c>
      <c r="K55" s="332">
        <f t="shared" ref="K55:K82" si="17">SUM(J55*14/12)</f>
        <v>0</v>
      </c>
      <c r="L55" s="333"/>
      <c r="M55" s="333"/>
      <c r="N55" s="333"/>
      <c r="O55" s="332">
        <f t="shared" ref="O55:O82" si="18">SUM(L55)</f>
        <v>0</v>
      </c>
      <c r="P55" s="332">
        <f t="shared" ref="P55:P82" si="19">SUM(O55-N55)</f>
        <v>0</v>
      </c>
      <c r="Q55" s="332">
        <f t="shared" ref="Q55:Q82" si="20">IF(E55="",0,IF(H55=$R$2,$R$10*F55/E55,IF(H55=$S$2,$S$10*F55/E55,IF(H55=$T$2,$T$10*F55/E55,0))))</f>
        <v>0</v>
      </c>
      <c r="R55" s="334">
        <f t="shared" ref="R55:R82" si="21">IF(E55="",0,IF(H55=$R$2,$R$10*G55/E55,IF(H55=$S$2,$S$10*G55/E55,IF(H55=$T$2,$T$10*G55/E55,0))))</f>
        <v>0</v>
      </c>
      <c r="S55" s="335">
        <v>0</v>
      </c>
      <c r="T55" s="335">
        <v>0</v>
      </c>
      <c r="U55" s="335"/>
      <c r="V55" s="336">
        <f t="shared" ref="V55:V82" si="22">SUM(O55+Q55+R55-S55-T55)</f>
        <v>0</v>
      </c>
      <c r="W55" s="336">
        <f t="shared" ref="W55:W82" si="23">P55+Q55+R55-S55-T55</f>
        <v>0</v>
      </c>
      <c r="X55" s="333"/>
      <c r="Y55" s="337">
        <f t="shared" ref="Y55:Y82" si="24">IF(X55&lt;&gt;0,SUM((P55-S55-T55+R55+Q55)+X55),W55)</f>
        <v>0</v>
      </c>
      <c r="Z55" s="338"/>
      <c r="AA55" s="339"/>
      <c r="AB55" s="340"/>
      <c r="AC55" s="339"/>
      <c r="AD55" s="341">
        <f t="shared" ref="AD55:AD82" si="25">IF((Y55&gt;V55),0,(V55-Y55))</f>
        <v>0</v>
      </c>
    </row>
    <row r="56" spans="1:30" ht="20.149999999999999" customHeight="1" x14ac:dyDescent="0.35">
      <c r="A56" s="327">
        <f t="shared" si="11"/>
        <v>42</v>
      </c>
      <c r="B56" s="328" t="str">
        <f>IF(RESUMEN!B50="","",RESUMEN!B50)</f>
        <v/>
      </c>
      <c r="C56" s="329" t="str">
        <f>IF(RESUMEN!C50="","",RESUMEN!C50)</f>
        <v/>
      </c>
      <c r="D56" s="328" t="str">
        <f>IF(RESUMEN!D50="","",RESUMEN!D50)</f>
        <v/>
      </c>
      <c r="E56" s="330"/>
      <c r="F56" s="331">
        <f t="shared" si="15"/>
        <v>0</v>
      </c>
      <c r="G56" s="330"/>
      <c r="H56" s="330"/>
      <c r="I56" s="332">
        <f>IF(H56=$R$2,'SS-SMI'!$H$22,IF(H56=$S$2,'SS-SMI'!$I$22,IF(H56=$T$2,'SS-SMI'!$J$22,0)))</f>
        <v>0</v>
      </c>
      <c r="J56" s="332">
        <f t="shared" si="16"/>
        <v>0</v>
      </c>
      <c r="K56" s="332">
        <f t="shared" si="17"/>
        <v>0</v>
      </c>
      <c r="L56" s="333"/>
      <c r="M56" s="333"/>
      <c r="N56" s="333"/>
      <c r="O56" s="332">
        <f t="shared" si="18"/>
        <v>0</v>
      </c>
      <c r="P56" s="332">
        <f t="shared" si="19"/>
        <v>0</v>
      </c>
      <c r="Q56" s="332">
        <f t="shared" si="20"/>
        <v>0</v>
      </c>
      <c r="R56" s="334">
        <f t="shared" si="21"/>
        <v>0</v>
      </c>
      <c r="S56" s="335">
        <v>0</v>
      </c>
      <c r="T56" s="335">
        <v>0</v>
      </c>
      <c r="U56" s="335"/>
      <c r="V56" s="336">
        <f t="shared" si="22"/>
        <v>0</v>
      </c>
      <c r="W56" s="336">
        <f t="shared" si="23"/>
        <v>0</v>
      </c>
      <c r="X56" s="333"/>
      <c r="Y56" s="337">
        <f t="shared" si="24"/>
        <v>0</v>
      </c>
      <c r="Z56" s="338"/>
      <c r="AA56" s="339"/>
      <c r="AB56" s="340"/>
      <c r="AC56" s="339"/>
      <c r="AD56" s="341">
        <f t="shared" si="25"/>
        <v>0</v>
      </c>
    </row>
    <row r="57" spans="1:30" ht="20.149999999999999" customHeight="1" x14ac:dyDescent="0.35">
      <c r="A57" s="327">
        <f t="shared" si="11"/>
        <v>43</v>
      </c>
      <c r="B57" s="328" t="str">
        <f>IF(RESUMEN!B51="","",RESUMEN!B51)</f>
        <v/>
      </c>
      <c r="C57" s="329" t="str">
        <f>IF(RESUMEN!C51="","",RESUMEN!C51)</f>
        <v/>
      </c>
      <c r="D57" s="328" t="str">
        <f>IF(RESUMEN!D51="","",RESUMEN!D51)</f>
        <v/>
      </c>
      <c r="E57" s="330"/>
      <c r="F57" s="331">
        <f t="shared" si="15"/>
        <v>0</v>
      </c>
      <c r="G57" s="330"/>
      <c r="H57" s="330"/>
      <c r="I57" s="332">
        <f>IF(H57=$R$2,'SS-SMI'!$H$22,IF(H57=$S$2,'SS-SMI'!$I$22,IF(H57=$T$2,'SS-SMI'!$J$22,0)))</f>
        <v>0</v>
      </c>
      <c r="J57" s="332">
        <f t="shared" si="16"/>
        <v>0</v>
      </c>
      <c r="K57" s="332">
        <f t="shared" si="17"/>
        <v>0</v>
      </c>
      <c r="L57" s="333"/>
      <c r="M57" s="333"/>
      <c r="N57" s="333"/>
      <c r="O57" s="332">
        <f t="shared" si="18"/>
        <v>0</v>
      </c>
      <c r="P57" s="332">
        <f t="shared" si="19"/>
        <v>0</v>
      </c>
      <c r="Q57" s="332">
        <f t="shared" si="20"/>
        <v>0</v>
      </c>
      <c r="R57" s="334">
        <f t="shared" si="21"/>
        <v>0</v>
      </c>
      <c r="S57" s="335">
        <v>0</v>
      </c>
      <c r="T57" s="335">
        <v>0</v>
      </c>
      <c r="U57" s="335"/>
      <c r="V57" s="336">
        <f t="shared" si="22"/>
        <v>0</v>
      </c>
      <c r="W57" s="336">
        <f t="shared" si="23"/>
        <v>0</v>
      </c>
      <c r="X57" s="333"/>
      <c r="Y57" s="337">
        <f t="shared" si="24"/>
        <v>0</v>
      </c>
      <c r="Z57" s="338"/>
      <c r="AA57" s="339"/>
      <c r="AB57" s="340"/>
      <c r="AC57" s="339"/>
      <c r="AD57" s="341">
        <f t="shared" si="25"/>
        <v>0</v>
      </c>
    </row>
    <row r="58" spans="1:30" ht="20.149999999999999" customHeight="1" x14ac:dyDescent="0.35">
      <c r="A58" s="327">
        <f t="shared" si="11"/>
        <v>44</v>
      </c>
      <c r="B58" s="328" t="str">
        <f>IF(RESUMEN!B52="","",RESUMEN!B52)</f>
        <v/>
      </c>
      <c r="C58" s="329" t="str">
        <f>IF(RESUMEN!C52="","",RESUMEN!C52)</f>
        <v/>
      </c>
      <c r="D58" s="328" t="str">
        <f>IF(RESUMEN!D52="","",RESUMEN!D52)</f>
        <v/>
      </c>
      <c r="E58" s="330"/>
      <c r="F58" s="331">
        <f t="shared" si="15"/>
        <v>0</v>
      </c>
      <c r="G58" s="330"/>
      <c r="H58" s="330"/>
      <c r="I58" s="332">
        <f>IF(H58=$R$2,'SS-SMI'!$H$22,IF(H58=$S$2,'SS-SMI'!$I$22,IF(H58=$T$2,'SS-SMI'!$J$22,0)))</f>
        <v>0</v>
      </c>
      <c r="J58" s="332">
        <f t="shared" si="16"/>
        <v>0</v>
      </c>
      <c r="K58" s="332">
        <f t="shared" si="17"/>
        <v>0</v>
      </c>
      <c r="L58" s="333"/>
      <c r="M58" s="333"/>
      <c r="N58" s="333"/>
      <c r="O58" s="332">
        <f t="shared" si="18"/>
        <v>0</v>
      </c>
      <c r="P58" s="332">
        <f t="shared" si="19"/>
        <v>0</v>
      </c>
      <c r="Q58" s="332">
        <f t="shared" si="20"/>
        <v>0</v>
      </c>
      <c r="R58" s="334">
        <f t="shared" si="21"/>
        <v>0</v>
      </c>
      <c r="S58" s="335">
        <v>0</v>
      </c>
      <c r="T58" s="335">
        <v>0</v>
      </c>
      <c r="U58" s="335"/>
      <c r="V58" s="336">
        <f t="shared" si="22"/>
        <v>0</v>
      </c>
      <c r="W58" s="336">
        <f t="shared" si="23"/>
        <v>0</v>
      </c>
      <c r="X58" s="333"/>
      <c r="Y58" s="337">
        <f t="shared" si="24"/>
        <v>0</v>
      </c>
      <c r="Z58" s="338"/>
      <c r="AA58" s="339"/>
      <c r="AB58" s="340"/>
      <c r="AC58" s="339"/>
      <c r="AD58" s="341">
        <f t="shared" si="25"/>
        <v>0</v>
      </c>
    </row>
    <row r="59" spans="1:30" ht="20.149999999999999" customHeight="1" x14ac:dyDescent="0.35">
      <c r="A59" s="327">
        <f t="shared" si="11"/>
        <v>45</v>
      </c>
      <c r="B59" s="328" t="str">
        <f>IF(RESUMEN!B53="","",RESUMEN!B53)</f>
        <v/>
      </c>
      <c r="C59" s="329" t="str">
        <f>IF(RESUMEN!C53="","",RESUMEN!C53)</f>
        <v/>
      </c>
      <c r="D59" s="328" t="str">
        <f>IF(RESUMEN!D53="","",RESUMEN!D53)</f>
        <v/>
      </c>
      <c r="E59" s="330"/>
      <c r="F59" s="331">
        <f t="shared" si="15"/>
        <v>0</v>
      </c>
      <c r="G59" s="330"/>
      <c r="H59" s="330"/>
      <c r="I59" s="332">
        <f>IF(H59=$R$2,'SS-SMI'!$H$22,IF(H59=$S$2,'SS-SMI'!$I$22,IF(H59=$T$2,'SS-SMI'!$J$22,0)))</f>
        <v>0</v>
      </c>
      <c r="J59" s="332">
        <f t="shared" si="16"/>
        <v>0</v>
      </c>
      <c r="K59" s="332">
        <f t="shared" si="17"/>
        <v>0</v>
      </c>
      <c r="L59" s="333"/>
      <c r="M59" s="333"/>
      <c r="N59" s="333"/>
      <c r="O59" s="332">
        <f t="shared" si="18"/>
        <v>0</v>
      </c>
      <c r="P59" s="332">
        <f t="shared" si="19"/>
        <v>0</v>
      </c>
      <c r="Q59" s="332">
        <f t="shared" si="20"/>
        <v>0</v>
      </c>
      <c r="R59" s="334">
        <f t="shared" si="21"/>
        <v>0</v>
      </c>
      <c r="S59" s="335">
        <v>0</v>
      </c>
      <c r="T59" s="335">
        <v>0</v>
      </c>
      <c r="U59" s="335"/>
      <c r="V59" s="336">
        <f t="shared" si="22"/>
        <v>0</v>
      </c>
      <c r="W59" s="336">
        <f t="shared" si="23"/>
        <v>0</v>
      </c>
      <c r="X59" s="333"/>
      <c r="Y59" s="337">
        <f t="shared" si="24"/>
        <v>0</v>
      </c>
      <c r="Z59" s="338"/>
      <c r="AA59" s="339"/>
      <c r="AB59" s="340"/>
      <c r="AC59" s="339"/>
      <c r="AD59" s="341">
        <f t="shared" si="25"/>
        <v>0</v>
      </c>
    </row>
    <row r="60" spans="1:30" ht="20.149999999999999" customHeight="1" x14ac:dyDescent="0.35">
      <c r="A60" s="327">
        <f t="shared" si="11"/>
        <v>46</v>
      </c>
      <c r="B60" s="328" t="str">
        <f>IF(RESUMEN!B54="","",RESUMEN!B54)</f>
        <v/>
      </c>
      <c r="C60" s="329" t="str">
        <f>IF(RESUMEN!C54="","",RESUMEN!C54)</f>
        <v/>
      </c>
      <c r="D60" s="328" t="str">
        <f>IF(RESUMEN!D54="","",RESUMEN!D54)</f>
        <v/>
      </c>
      <c r="E60" s="330"/>
      <c r="F60" s="331">
        <f t="shared" si="15"/>
        <v>0</v>
      </c>
      <c r="G60" s="330"/>
      <c r="H60" s="330"/>
      <c r="I60" s="332">
        <f>IF(H60=$R$2,'SS-SMI'!$H$22,IF(H60=$S$2,'SS-SMI'!$I$22,IF(H60=$T$2,'SS-SMI'!$J$22,0)))</f>
        <v>0</v>
      </c>
      <c r="J60" s="332">
        <f t="shared" si="16"/>
        <v>0</v>
      </c>
      <c r="K60" s="332">
        <f t="shared" si="17"/>
        <v>0</v>
      </c>
      <c r="L60" s="333"/>
      <c r="M60" s="333"/>
      <c r="N60" s="333"/>
      <c r="O60" s="332">
        <f t="shared" si="18"/>
        <v>0</v>
      </c>
      <c r="P60" s="332">
        <f t="shared" si="19"/>
        <v>0</v>
      </c>
      <c r="Q60" s="332">
        <f t="shared" si="20"/>
        <v>0</v>
      </c>
      <c r="R60" s="334">
        <f t="shared" si="21"/>
        <v>0</v>
      </c>
      <c r="S60" s="335">
        <v>0</v>
      </c>
      <c r="T60" s="335">
        <v>0</v>
      </c>
      <c r="U60" s="335"/>
      <c r="V60" s="336">
        <f t="shared" si="22"/>
        <v>0</v>
      </c>
      <c r="W60" s="336">
        <f t="shared" si="23"/>
        <v>0</v>
      </c>
      <c r="X60" s="333"/>
      <c r="Y60" s="337">
        <f t="shared" si="24"/>
        <v>0</v>
      </c>
      <c r="Z60" s="338"/>
      <c r="AA60" s="339"/>
      <c r="AB60" s="340"/>
      <c r="AC60" s="339"/>
      <c r="AD60" s="341">
        <f t="shared" si="25"/>
        <v>0</v>
      </c>
    </row>
    <row r="61" spans="1:30" ht="20.149999999999999" customHeight="1" x14ac:dyDescent="0.35">
      <c r="A61" s="327">
        <f t="shared" si="11"/>
        <v>47</v>
      </c>
      <c r="B61" s="328" t="str">
        <f>IF(RESUMEN!B55="","",RESUMEN!B55)</f>
        <v/>
      </c>
      <c r="C61" s="329" t="str">
        <f>IF(RESUMEN!C55="","",RESUMEN!C55)</f>
        <v/>
      </c>
      <c r="D61" s="328" t="str">
        <f>IF(RESUMEN!D55="","",RESUMEN!D55)</f>
        <v/>
      </c>
      <c r="E61" s="330"/>
      <c r="F61" s="331">
        <f t="shared" si="15"/>
        <v>0</v>
      </c>
      <c r="G61" s="330"/>
      <c r="H61" s="330"/>
      <c r="I61" s="332">
        <f>IF(H61=$R$2,'SS-SMI'!$H$22,IF(H61=$S$2,'SS-SMI'!$I$22,IF(H61=$T$2,'SS-SMI'!$J$22,0)))</f>
        <v>0</v>
      </c>
      <c r="J61" s="332">
        <f t="shared" si="16"/>
        <v>0</v>
      </c>
      <c r="K61" s="332">
        <f t="shared" si="17"/>
        <v>0</v>
      </c>
      <c r="L61" s="333"/>
      <c r="M61" s="333"/>
      <c r="N61" s="333"/>
      <c r="O61" s="332">
        <f t="shared" si="18"/>
        <v>0</v>
      </c>
      <c r="P61" s="332">
        <f t="shared" si="19"/>
        <v>0</v>
      </c>
      <c r="Q61" s="332">
        <f t="shared" si="20"/>
        <v>0</v>
      </c>
      <c r="R61" s="334">
        <f t="shared" si="21"/>
        <v>0</v>
      </c>
      <c r="S61" s="335">
        <v>0</v>
      </c>
      <c r="T61" s="335">
        <v>0</v>
      </c>
      <c r="U61" s="335"/>
      <c r="V61" s="336">
        <f t="shared" si="22"/>
        <v>0</v>
      </c>
      <c r="W61" s="336">
        <f t="shared" si="23"/>
        <v>0</v>
      </c>
      <c r="X61" s="333"/>
      <c r="Y61" s="337">
        <f t="shared" si="24"/>
        <v>0</v>
      </c>
      <c r="Z61" s="338"/>
      <c r="AA61" s="339"/>
      <c r="AB61" s="340"/>
      <c r="AC61" s="339"/>
      <c r="AD61" s="341">
        <f t="shared" si="25"/>
        <v>0</v>
      </c>
    </row>
    <row r="62" spans="1:30" ht="20.149999999999999" customHeight="1" x14ac:dyDescent="0.35">
      <c r="A62" s="327">
        <f t="shared" si="11"/>
        <v>48</v>
      </c>
      <c r="B62" s="328" t="str">
        <f>IF(RESUMEN!B56="","",RESUMEN!B56)</f>
        <v/>
      </c>
      <c r="C62" s="329" t="str">
        <f>IF(RESUMEN!C56="","",RESUMEN!C56)</f>
        <v/>
      </c>
      <c r="D62" s="328" t="str">
        <f>IF(RESUMEN!D56="","",RESUMEN!D56)</f>
        <v/>
      </c>
      <c r="E62" s="330"/>
      <c r="F62" s="331">
        <f t="shared" si="15"/>
        <v>0</v>
      </c>
      <c r="G62" s="330"/>
      <c r="H62" s="330"/>
      <c r="I62" s="332">
        <f>IF(H62=$R$2,'SS-SMI'!$H$22,IF(H62=$S$2,'SS-SMI'!$I$22,IF(H62=$T$2,'SS-SMI'!$J$22,0)))</f>
        <v>0</v>
      </c>
      <c r="J62" s="332">
        <f t="shared" si="16"/>
        <v>0</v>
      </c>
      <c r="K62" s="332">
        <f t="shared" si="17"/>
        <v>0</v>
      </c>
      <c r="L62" s="333"/>
      <c r="M62" s="333"/>
      <c r="N62" s="333"/>
      <c r="O62" s="332">
        <f t="shared" si="18"/>
        <v>0</v>
      </c>
      <c r="P62" s="332">
        <f t="shared" si="19"/>
        <v>0</v>
      </c>
      <c r="Q62" s="332">
        <f t="shared" si="20"/>
        <v>0</v>
      </c>
      <c r="R62" s="334">
        <f t="shared" si="21"/>
        <v>0</v>
      </c>
      <c r="S62" s="335">
        <v>0</v>
      </c>
      <c r="T62" s="335">
        <v>0</v>
      </c>
      <c r="U62" s="335"/>
      <c r="V62" s="336">
        <f t="shared" si="22"/>
        <v>0</v>
      </c>
      <c r="W62" s="336">
        <f t="shared" si="23"/>
        <v>0</v>
      </c>
      <c r="X62" s="333"/>
      <c r="Y62" s="337">
        <f t="shared" si="24"/>
        <v>0</v>
      </c>
      <c r="Z62" s="338"/>
      <c r="AA62" s="339"/>
      <c r="AB62" s="340"/>
      <c r="AC62" s="339"/>
      <c r="AD62" s="341">
        <f t="shared" si="25"/>
        <v>0</v>
      </c>
    </row>
    <row r="63" spans="1:30" ht="20.149999999999999" customHeight="1" x14ac:dyDescent="0.35">
      <c r="A63" s="327">
        <f t="shared" si="11"/>
        <v>49</v>
      </c>
      <c r="B63" s="328" t="str">
        <f>IF(RESUMEN!B57="","",RESUMEN!B57)</f>
        <v/>
      </c>
      <c r="C63" s="329" t="str">
        <f>IF(RESUMEN!C57="","",RESUMEN!C57)</f>
        <v/>
      </c>
      <c r="D63" s="328" t="str">
        <f>IF(RESUMEN!D57="","",RESUMEN!D57)</f>
        <v/>
      </c>
      <c r="E63" s="330"/>
      <c r="F63" s="331">
        <f t="shared" si="15"/>
        <v>0</v>
      </c>
      <c r="G63" s="330"/>
      <c r="H63" s="330"/>
      <c r="I63" s="332">
        <f>IF(H63=$R$2,'SS-SMI'!$H$22,IF(H63=$S$2,'SS-SMI'!$I$22,IF(H63=$T$2,'SS-SMI'!$J$22,0)))</f>
        <v>0</v>
      </c>
      <c r="J63" s="332">
        <f t="shared" si="16"/>
        <v>0</v>
      </c>
      <c r="K63" s="332">
        <f t="shared" si="17"/>
        <v>0</v>
      </c>
      <c r="L63" s="333"/>
      <c r="M63" s="333"/>
      <c r="N63" s="333"/>
      <c r="O63" s="332">
        <f t="shared" si="18"/>
        <v>0</v>
      </c>
      <c r="P63" s="332">
        <f t="shared" si="19"/>
        <v>0</v>
      </c>
      <c r="Q63" s="332">
        <f t="shared" si="20"/>
        <v>0</v>
      </c>
      <c r="R63" s="334">
        <f t="shared" si="21"/>
        <v>0</v>
      </c>
      <c r="S63" s="335">
        <v>0</v>
      </c>
      <c r="T63" s="335">
        <v>0</v>
      </c>
      <c r="U63" s="335"/>
      <c r="V63" s="336">
        <f t="shared" si="22"/>
        <v>0</v>
      </c>
      <c r="W63" s="336">
        <f t="shared" si="23"/>
        <v>0</v>
      </c>
      <c r="X63" s="333"/>
      <c r="Y63" s="337">
        <f t="shared" si="24"/>
        <v>0</v>
      </c>
      <c r="Z63" s="338"/>
      <c r="AA63" s="339"/>
      <c r="AB63" s="340"/>
      <c r="AC63" s="339"/>
      <c r="AD63" s="341">
        <f t="shared" si="25"/>
        <v>0</v>
      </c>
    </row>
    <row r="64" spans="1:30" ht="20.149999999999999" customHeight="1" x14ac:dyDescent="0.35">
      <c r="A64" s="327">
        <f t="shared" si="11"/>
        <v>50</v>
      </c>
      <c r="B64" s="328" t="str">
        <f>IF(RESUMEN!B58="","",RESUMEN!B58)</f>
        <v/>
      </c>
      <c r="C64" s="329" t="str">
        <f>IF(RESUMEN!C58="","",RESUMEN!C58)</f>
        <v/>
      </c>
      <c r="D64" s="328" t="str">
        <f>IF(RESUMEN!D58="","",RESUMEN!D58)</f>
        <v/>
      </c>
      <c r="E64" s="330"/>
      <c r="F64" s="331">
        <f t="shared" si="15"/>
        <v>0</v>
      </c>
      <c r="G64" s="330"/>
      <c r="H64" s="330"/>
      <c r="I64" s="332">
        <f>IF(H64=$R$2,'SS-SMI'!$H$22,IF(H64=$S$2,'SS-SMI'!$I$22,IF(H64=$T$2,'SS-SMI'!$J$22,0)))</f>
        <v>0</v>
      </c>
      <c r="J64" s="332">
        <f t="shared" si="16"/>
        <v>0</v>
      </c>
      <c r="K64" s="332">
        <f t="shared" si="17"/>
        <v>0</v>
      </c>
      <c r="L64" s="333"/>
      <c r="M64" s="333"/>
      <c r="N64" s="333"/>
      <c r="O64" s="332">
        <f t="shared" si="18"/>
        <v>0</v>
      </c>
      <c r="P64" s="332">
        <f t="shared" si="19"/>
        <v>0</v>
      </c>
      <c r="Q64" s="332">
        <f t="shared" si="20"/>
        <v>0</v>
      </c>
      <c r="R64" s="334">
        <f t="shared" si="21"/>
        <v>0</v>
      </c>
      <c r="S64" s="335">
        <v>0</v>
      </c>
      <c r="T64" s="335">
        <v>0</v>
      </c>
      <c r="U64" s="335"/>
      <c r="V64" s="336">
        <f t="shared" si="22"/>
        <v>0</v>
      </c>
      <c r="W64" s="336">
        <f t="shared" si="23"/>
        <v>0</v>
      </c>
      <c r="X64" s="333"/>
      <c r="Y64" s="337">
        <f t="shared" si="24"/>
        <v>0</v>
      </c>
      <c r="Z64" s="338"/>
      <c r="AA64" s="339"/>
      <c r="AB64" s="340"/>
      <c r="AC64" s="339"/>
      <c r="AD64" s="341">
        <f t="shared" si="25"/>
        <v>0</v>
      </c>
    </row>
    <row r="65" spans="1:30" ht="20.149999999999999" customHeight="1" x14ac:dyDescent="0.35">
      <c r="A65" s="327">
        <f t="shared" si="11"/>
        <v>51</v>
      </c>
      <c r="B65" s="328" t="str">
        <f>IF(RESUMEN!B59="","",RESUMEN!B59)</f>
        <v/>
      </c>
      <c r="C65" s="329" t="str">
        <f>IF(RESUMEN!C59="","",RESUMEN!C59)</f>
        <v/>
      </c>
      <c r="D65" s="328" t="str">
        <f>IF(RESUMEN!D59="","",RESUMEN!D59)</f>
        <v/>
      </c>
      <c r="E65" s="330"/>
      <c r="F65" s="331">
        <f t="shared" si="15"/>
        <v>0</v>
      </c>
      <c r="G65" s="330"/>
      <c r="H65" s="330"/>
      <c r="I65" s="332">
        <f>IF(H65=$R$2,'SS-SMI'!$H$22,IF(H65=$S$2,'SS-SMI'!$I$22,IF(H65=$T$2,'SS-SMI'!$J$22,0)))</f>
        <v>0</v>
      </c>
      <c r="J65" s="332">
        <f t="shared" si="16"/>
        <v>0</v>
      </c>
      <c r="K65" s="332">
        <f t="shared" si="17"/>
        <v>0</v>
      </c>
      <c r="L65" s="333"/>
      <c r="M65" s="333"/>
      <c r="N65" s="333"/>
      <c r="O65" s="332">
        <f t="shared" si="18"/>
        <v>0</v>
      </c>
      <c r="P65" s="332">
        <f t="shared" si="19"/>
        <v>0</v>
      </c>
      <c r="Q65" s="332">
        <f t="shared" si="20"/>
        <v>0</v>
      </c>
      <c r="R65" s="334">
        <f t="shared" si="21"/>
        <v>0</v>
      </c>
      <c r="S65" s="335">
        <v>0</v>
      </c>
      <c r="T65" s="335">
        <v>0</v>
      </c>
      <c r="U65" s="335"/>
      <c r="V65" s="336">
        <f t="shared" si="22"/>
        <v>0</v>
      </c>
      <c r="W65" s="336">
        <f t="shared" si="23"/>
        <v>0</v>
      </c>
      <c r="X65" s="333"/>
      <c r="Y65" s="337">
        <f t="shared" si="24"/>
        <v>0</v>
      </c>
      <c r="Z65" s="338"/>
      <c r="AA65" s="339"/>
      <c r="AB65" s="340"/>
      <c r="AC65" s="339"/>
      <c r="AD65" s="341">
        <f t="shared" si="25"/>
        <v>0</v>
      </c>
    </row>
    <row r="66" spans="1:30" ht="20.149999999999999" customHeight="1" x14ac:dyDescent="0.35">
      <c r="A66" s="327">
        <f t="shared" si="11"/>
        <v>52</v>
      </c>
      <c r="B66" s="328" t="str">
        <f>IF(RESUMEN!B60="","",RESUMEN!B60)</f>
        <v/>
      </c>
      <c r="C66" s="329" t="str">
        <f>IF(RESUMEN!C60="","",RESUMEN!C60)</f>
        <v/>
      </c>
      <c r="D66" s="328" t="str">
        <f>IF(RESUMEN!D60="","",RESUMEN!D60)</f>
        <v/>
      </c>
      <c r="E66" s="330"/>
      <c r="F66" s="331">
        <f t="shared" si="15"/>
        <v>0</v>
      </c>
      <c r="G66" s="330"/>
      <c r="H66" s="330"/>
      <c r="I66" s="332">
        <f>IF(H66=$R$2,'SS-SMI'!$H$22,IF(H66=$S$2,'SS-SMI'!$I$22,IF(H66=$T$2,'SS-SMI'!$J$22,0)))</f>
        <v>0</v>
      </c>
      <c r="J66" s="332">
        <f t="shared" si="16"/>
        <v>0</v>
      </c>
      <c r="K66" s="332">
        <f t="shared" si="17"/>
        <v>0</v>
      </c>
      <c r="L66" s="333"/>
      <c r="M66" s="333"/>
      <c r="N66" s="333"/>
      <c r="O66" s="332">
        <f t="shared" si="18"/>
        <v>0</v>
      </c>
      <c r="P66" s="332">
        <f t="shared" si="19"/>
        <v>0</v>
      </c>
      <c r="Q66" s="332">
        <f t="shared" si="20"/>
        <v>0</v>
      </c>
      <c r="R66" s="334">
        <f t="shared" si="21"/>
        <v>0</v>
      </c>
      <c r="S66" s="335">
        <v>0</v>
      </c>
      <c r="T66" s="335">
        <v>0</v>
      </c>
      <c r="U66" s="335"/>
      <c r="V66" s="336">
        <f t="shared" si="22"/>
        <v>0</v>
      </c>
      <c r="W66" s="336">
        <f t="shared" si="23"/>
        <v>0</v>
      </c>
      <c r="X66" s="333"/>
      <c r="Y66" s="337">
        <f t="shared" si="24"/>
        <v>0</v>
      </c>
      <c r="Z66" s="338"/>
      <c r="AA66" s="339"/>
      <c r="AB66" s="340"/>
      <c r="AC66" s="339"/>
      <c r="AD66" s="341">
        <f t="shared" si="25"/>
        <v>0</v>
      </c>
    </row>
    <row r="67" spans="1:30" ht="20.149999999999999" customHeight="1" x14ac:dyDescent="0.35">
      <c r="A67" s="327">
        <f t="shared" si="11"/>
        <v>53</v>
      </c>
      <c r="B67" s="328" t="str">
        <f>IF(RESUMEN!B61="","",RESUMEN!B61)</f>
        <v/>
      </c>
      <c r="C67" s="329" t="str">
        <f>IF(RESUMEN!C61="","",RESUMEN!C61)</f>
        <v/>
      </c>
      <c r="D67" s="328" t="str">
        <f>IF(RESUMEN!D61="","",RESUMEN!D61)</f>
        <v/>
      </c>
      <c r="E67" s="330"/>
      <c r="F67" s="331">
        <f t="shared" si="15"/>
        <v>0</v>
      </c>
      <c r="G67" s="330"/>
      <c r="H67" s="330"/>
      <c r="I67" s="332">
        <f>IF(H67=$R$2,'SS-SMI'!$H$22,IF(H67=$S$2,'SS-SMI'!$I$22,IF(H67=$T$2,'SS-SMI'!$J$22,0)))</f>
        <v>0</v>
      </c>
      <c r="J67" s="332">
        <f t="shared" si="16"/>
        <v>0</v>
      </c>
      <c r="K67" s="332">
        <f t="shared" si="17"/>
        <v>0</v>
      </c>
      <c r="L67" s="333"/>
      <c r="M67" s="333"/>
      <c r="N67" s="333"/>
      <c r="O67" s="332">
        <f t="shared" si="18"/>
        <v>0</v>
      </c>
      <c r="P67" s="332">
        <f t="shared" si="19"/>
        <v>0</v>
      </c>
      <c r="Q67" s="332">
        <f t="shared" si="20"/>
        <v>0</v>
      </c>
      <c r="R67" s="334">
        <f t="shared" si="21"/>
        <v>0</v>
      </c>
      <c r="S67" s="335">
        <v>0</v>
      </c>
      <c r="T67" s="335">
        <v>0</v>
      </c>
      <c r="U67" s="335"/>
      <c r="V67" s="336">
        <f t="shared" si="22"/>
        <v>0</v>
      </c>
      <c r="W67" s="336">
        <f t="shared" si="23"/>
        <v>0</v>
      </c>
      <c r="X67" s="333"/>
      <c r="Y67" s="337">
        <f t="shared" si="24"/>
        <v>0</v>
      </c>
      <c r="Z67" s="338"/>
      <c r="AA67" s="339"/>
      <c r="AB67" s="340"/>
      <c r="AC67" s="339"/>
      <c r="AD67" s="341">
        <f t="shared" si="25"/>
        <v>0</v>
      </c>
    </row>
    <row r="68" spans="1:30" ht="20.149999999999999" customHeight="1" x14ac:dyDescent="0.35">
      <c r="A68" s="327">
        <f t="shared" si="11"/>
        <v>54</v>
      </c>
      <c r="B68" s="328" t="str">
        <f>IF(RESUMEN!B62="","",RESUMEN!B62)</f>
        <v/>
      </c>
      <c r="C68" s="329" t="str">
        <f>IF(RESUMEN!C62="","",RESUMEN!C62)</f>
        <v/>
      </c>
      <c r="D68" s="328" t="str">
        <f>IF(RESUMEN!D62="","",RESUMEN!D62)</f>
        <v/>
      </c>
      <c r="E68" s="330"/>
      <c r="F68" s="331">
        <f t="shared" si="15"/>
        <v>0</v>
      </c>
      <c r="G68" s="330"/>
      <c r="H68" s="330"/>
      <c r="I68" s="332">
        <f>IF(H68=$R$2,'SS-SMI'!$H$22,IF(H68=$S$2,'SS-SMI'!$I$22,IF(H68=$T$2,'SS-SMI'!$J$22,0)))</f>
        <v>0</v>
      </c>
      <c r="J68" s="332">
        <f t="shared" si="16"/>
        <v>0</v>
      </c>
      <c r="K68" s="332">
        <f t="shared" si="17"/>
        <v>0</v>
      </c>
      <c r="L68" s="333"/>
      <c r="M68" s="333"/>
      <c r="N68" s="333"/>
      <c r="O68" s="332">
        <f t="shared" si="18"/>
        <v>0</v>
      </c>
      <c r="P68" s="332">
        <f t="shared" si="19"/>
        <v>0</v>
      </c>
      <c r="Q68" s="332">
        <f t="shared" si="20"/>
        <v>0</v>
      </c>
      <c r="R68" s="334">
        <f t="shared" si="21"/>
        <v>0</v>
      </c>
      <c r="S68" s="335">
        <v>0</v>
      </c>
      <c r="T68" s="335">
        <v>0</v>
      </c>
      <c r="U68" s="335"/>
      <c r="V68" s="336">
        <f t="shared" si="22"/>
        <v>0</v>
      </c>
      <c r="W68" s="336">
        <f t="shared" si="23"/>
        <v>0</v>
      </c>
      <c r="X68" s="333"/>
      <c r="Y68" s="337">
        <f t="shared" si="24"/>
        <v>0</v>
      </c>
      <c r="Z68" s="338"/>
      <c r="AA68" s="339"/>
      <c r="AB68" s="340"/>
      <c r="AC68" s="339"/>
      <c r="AD68" s="341">
        <f t="shared" si="25"/>
        <v>0</v>
      </c>
    </row>
    <row r="69" spans="1:30" ht="20.149999999999999" customHeight="1" x14ac:dyDescent="0.35">
      <c r="A69" s="327">
        <f t="shared" si="11"/>
        <v>55</v>
      </c>
      <c r="B69" s="328" t="str">
        <f>IF(RESUMEN!B63="","",RESUMEN!B63)</f>
        <v/>
      </c>
      <c r="C69" s="329" t="str">
        <f>IF(RESUMEN!C63="","",RESUMEN!C63)</f>
        <v/>
      </c>
      <c r="D69" s="328" t="str">
        <f>IF(RESUMEN!D63="","",RESUMEN!D63)</f>
        <v/>
      </c>
      <c r="E69" s="330"/>
      <c r="F69" s="331">
        <f t="shared" si="15"/>
        <v>0</v>
      </c>
      <c r="G69" s="330"/>
      <c r="H69" s="330"/>
      <c r="I69" s="332">
        <f>IF(H69=$R$2,'SS-SMI'!$H$22,IF(H69=$S$2,'SS-SMI'!$I$22,IF(H69=$T$2,'SS-SMI'!$J$22,0)))</f>
        <v>0</v>
      </c>
      <c r="J69" s="332">
        <f t="shared" si="16"/>
        <v>0</v>
      </c>
      <c r="K69" s="332">
        <f t="shared" si="17"/>
        <v>0</v>
      </c>
      <c r="L69" s="333"/>
      <c r="M69" s="333"/>
      <c r="N69" s="333"/>
      <c r="O69" s="332">
        <f t="shared" si="18"/>
        <v>0</v>
      </c>
      <c r="P69" s="332">
        <f t="shared" si="19"/>
        <v>0</v>
      </c>
      <c r="Q69" s="332">
        <f t="shared" si="20"/>
        <v>0</v>
      </c>
      <c r="R69" s="334">
        <f t="shared" si="21"/>
        <v>0</v>
      </c>
      <c r="S69" s="335">
        <v>0</v>
      </c>
      <c r="T69" s="335">
        <v>0</v>
      </c>
      <c r="U69" s="335"/>
      <c r="V69" s="336">
        <f t="shared" si="22"/>
        <v>0</v>
      </c>
      <c r="W69" s="336">
        <f t="shared" si="23"/>
        <v>0</v>
      </c>
      <c r="X69" s="333"/>
      <c r="Y69" s="337">
        <f t="shared" si="24"/>
        <v>0</v>
      </c>
      <c r="Z69" s="338"/>
      <c r="AA69" s="339"/>
      <c r="AB69" s="340"/>
      <c r="AC69" s="339"/>
      <c r="AD69" s="341">
        <f t="shared" si="25"/>
        <v>0</v>
      </c>
    </row>
    <row r="70" spans="1:30" ht="20.149999999999999" customHeight="1" x14ac:dyDescent="0.35">
      <c r="A70" s="327">
        <f t="shared" si="11"/>
        <v>56</v>
      </c>
      <c r="B70" s="328" t="str">
        <f>IF(RESUMEN!B64="","",RESUMEN!B64)</f>
        <v/>
      </c>
      <c r="C70" s="329" t="str">
        <f>IF(RESUMEN!C64="","",RESUMEN!C64)</f>
        <v/>
      </c>
      <c r="D70" s="328" t="str">
        <f>IF(RESUMEN!D64="","",RESUMEN!D64)</f>
        <v/>
      </c>
      <c r="E70" s="330"/>
      <c r="F70" s="331">
        <f t="shared" si="15"/>
        <v>0</v>
      </c>
      <c r="G70" s="330"/>
      <c r="H70" s="330"/>
      <c r="I70" s="332">
        <f>IF(H70=$R$2,'SS-SMI'!$H$22,IF(H70=$S$2,'SS-SMI'!$I$22,IF(H70=$T$2,'SS-SMI'!$J$22,0)))</f>
        <v>0</v>
      </c>
      <c r="J70" s="332">
        <f t="shared" si="16"/>
        <v>0</v>
      </c>
      <c r="K70" s="332">
        <f t="shared" si="17"/>
        <v>0</v>
      </c>
      <c r="L70" s="333"/>
      <c r="M70" s="333"/>
      <c r="N70" s="333"/>
      <c r="O70" s="332">
        <f t="shared" si="18"/>
        <v>0</v>
      </c>
      <c r="P70" s="332">
        <f t="shared" si="19"/>
        <v>0</v>
      </c>
      <c r="Q70" s="332">
        <f t="shared" si="20"/>
        <v>0</v>
      </c>
      <c r="R70" s="334">
        <f t="shared" si="21"/>
        <v>0</v>
      </c>
      <c r="S70" s="335">
        <v>0</v>
      </c>
      <c r="T70" s="335">
        <v>0</v>
      </c>
      <c r="U70" s="335"/>
      <c r="V70" s="336">
        <f t="shared" si="22"/>
        <v>0</v>
      </c>
      <c r="W70" s="336">
        <f t="shared" si="23"/>
        <v>0</v>
      </c>
      <c r="X70" s="333"/>
      <c r="Y70" s="337">
        <f t="shared" si="24"/>
        <v>0</v>
      </c>
      <c r="Z70" s="338"/>
      <c r="AA70" s="339"/>
      <c r="AB70" s="340"/>
      <c r="AC70" s="339"/>
      <c r="AD70" s="341">
        <f t="shared" si="25"/>
        <v>0</v>
      </c>
    </row>
    <row r="71" spans="1:30" ht="20.149999999999999" customHeight="1" x14ac:dyDescent="0.35">
      <c r="A71" s="327">
        <f t="shared" si="11"/>
        <v>57</v>
      </c>
      <c r="B71" s="328" t="str">
        <f>IF(RESUMEN!B65="","",RESUMEN!B65)</f>
        <v/>
      </c>
      <c r="C71" s="329" t="str">
        <f>IF(RESUMEN!C65="","",RESUMEN!C65)</f>
        <v/>
      </c>
      <c r="D71" s="328" t="str">
        <f>IF(RESUMEN!D65="","",RESUMEN!D65)</f>
        <v/>
      </c>
      <c r="E71" s="330"/>
      <c r="F71" s="331">
        <f t="shared" si="15"/>
        <v>0</v>
      </c>
      <c r="G71" s="330"/>
      <c r="H71" s="330"/>
      <c r="I71" s="332">
        <f>IF(H71=$R$2,'SS-SMI'!$H$22,IF(H71=$S$2,'SS-SMI'!$I$22,IF(H71=$T$2,'SS-SMI'!$J$22,0)))</f>
        <v>0</v>
      </c>
      <c r="J71" s="332">
        <f t="shared" si="16"/>
        <v>0</v>
      </c>
      <c r="K71" s="332">
        <f t="shared" si="17"/>
        <v>0</v>
      </c>
      <c r="L71" s="333"/>
      <c r="M71" s="333"/>
      <c r="N71" s="333"/>
      <c r="O71" s="332">
        <f t="shared" si="18"/>
        <v>0</v>
      </c>
      <c r="P71" s="332">
        <f t="shared" si="19"/>
        <v>0</v>
      </c>
      <c r="Q71" s="332">
        <f t="shared" si="20"/>
        <v>0</v>
      </c>
      <c r="R71" s="334">
        <f t="shared" si="21"/>
        <v>0</v>
      </c>
      <c r="S71" s="335">
        <v>0</v>
      </c>
      <c r="T71" s="335">
        <v>0</v>
      </c>
      <c r="U71" s="335"/>
      <c r="V71" s="336">
        <f t="shared" si="22"/>
        <v>0</v>
      </c>
      <c r="W71" s="336">
        <f t="shared" si="23"/>
        <v>0</v>
      </c>
      <c r="X71" s="333"/>
      <c r="Y71" s="337">
        <f t="shared" si="24"/>
        <v>0</v>
      </c>
      <c r="Z71" s="338"/>
      <c r="AA71" s="339"/>
      <c r="AB71" s="340"/>
      <c r="AC71" s="339"/>
      <c r="AD71" s="341">
        <f t="shared" si="25"/>
        <v>0</v>
      </c>
    </row>
    <row r="72" spans="1:30" ht="20.149999999999999" customHeight="1" x14ac:dyDescent="0.35">
      <c r="A72" s="327">
        <f t="shared" si="11"/>
        <v>58</v>
      </c>
      <c r="B72" s="328" t="str">
        <f>IF(RESUMEN!B66="","",RESUMEN!B66)</f>
        <v/>
      </c>
      <c r="C72" s="329" t="str">
        <f>IF(RESUMEN!C66="","",RESUMEN!C66)</f>
        <v/>
      </c>
      <c r="D72" s="328" t="str">
        <f>IF(RESUMEN!D66="","",RESUMEN!D66)</f>
        <v/>
      </c>
      <c r="E72" s="330"/>
      <c r="F72" s="331">
        <f t="shared" si="15"/>
        <v>0</v>
      </c>
      <c r="G72" s="330"/>
      <c r="H72" s="330"/>
      <c r="I72" s="332">
        <f>IF(H72=$R$2,'SS-SMI'!$H$22,IF(H72=$S$2,'SS-SMI'!$I$22,IF(H72=$T$2,'SS-SMI'!$J$22,0)))</f>
        <v>0</v>
      </c>
      <c r="J72" s="332">
        <f t="shared" si="16"/>
        <v>0</v>
      </c>
      <c r="K72" s="332">
        <f t="shared" si="17"/>
        <v>0</v>
      </c>
      <c r="L72" s="333"/>
      <c r="M72" s="333"/>
      <c r="N72" s="333"/>
      <c r="O72" s="332">
        <f t="shared" si="18"/>
        <v>0</v>
      </c>
      <c r="P72" s="332">
        <f t="shared" si="19"/>
        <v>0</v>
      </c>
      <c r="Q72" s="332">
        <f t="shared" si="20"/>
        <v>0</v>
      </c>
      <c r="R72" s="334">
        <f t="shared" si="21"/>
        <v>0</v>
      </c>
      <c r="S72" s="335">
        <v>0</v>
      </c>
      <c r="T72" s="335">
        <v>0</v>
      </c>
      <c r="U72" s="335"/>
      <c r="V72" s="336">
        <f t="shared" si="22"/>
        <v>0</v>
      </c>
      <c r="W72" s="336">
        <f t="shared" si="23"/>
        <v>0</v>
      </c>
      <c r="X72" s="333"/>
      <c r="Y72" s="337">
        <f t="shared" si="24"/>
        <v>0</v>
      </c>
      <c r="Z72" s="338"/>
      <c r="AA72" s="339"/>
      <c r="AB72" s="340"/>
      <c r="AC72" s="339"/>
      <c r="AD72" s="341">
        <f t="shared" si="25"/>
        <v>0</v>
      </c>
    </row>
    <row r="73" spans="1:30" ht="20.149999999999999" customHeight="1" x14ac:dyDescent="0.35">
      <c r="A73" s="327">
        <f t="shared" si="11"/>
        <v>59</v>
      </c>
      <c r="B73" s="328" t="str">
        <f>IF(RESUMEN!B67="","",RESUMEN!B67)</f>
        <v/>
      </c>
      <c r="C73" s="329" t="str">
        <f>IF(RESUMEN!C67="","",RESUMEN!C67)</f>
        <v/>
      </c>
      <c r="D73" s="328" t="str">
        <f>IF(RESUMEN!D67="","",RESUMEN!D67)</f>
        <v/>
      </c>
      <c r="E73" s="330"/>
      <c r="F73" s="331">
        <f t="shared" si="15"/>
        <v>0</v>
      </c>
      <c r="G73" s="330"/>
      <c r="H73" s="330"/>
      <c r="I73" s="332">
        <f>IF(H73=$R$2,'SS-SMI'!$H$22,IF(H73=$S$2,'SS-SMI'!$I$22,IF(H73=$T$2,'SS-SMI'!$J$22,0)))</f>
        <v>0</v>
      </c>
      <c r="J73" s="332">
        <f t="shared" si="16"/>
        <v>0</v>
      </c>
      <c r="K73" s="332">
        <f t="shared" si="17"/>
        <v>0</v>
      </c>
      <c r="L73" s="333"/>
      <c r="M73" s="333"/>
      <c r="N73" s="333"/>
      <c r="O73" s="332">
        <f t="shared" si="18"/>
        <v>0</v>
      </c>
      <c r="P73" s="332">
        <f t="shared" si="19"/>
        <v>0</v>
      </c>
      <c r="Q73" s="332">
        <f t="shared" si="20"/>
        <v>0</v>
      </c>
      <c r="R73" s="334">
        <f t="shared" si="21"/>
        <v>0</v>
      </c>
      <c r="S73" s="335">
        <v>0</v>
      </c>
      <c r="T73" s="335">
        <v>0</v>
      </c>
      <c r="U73" s="335"/>
      <c r="V73" s="336">
        <f t="shared" si="22"/>
        <v>0</v>
      </c>
      <c r="W73" s="336">
        <f t="shared" si="23"/>
        <v>0</v>
      </c>
      <c r="X73" s="333"/>
      <c r="Y73" s="337">
        <f t="shared" si="24"/>
        <v>0</v>
      </c>
      <c r="Z73" s="338"/>
      <c r="AA73" s="339"/>
      <c r="AB73" s="340"/>
      <c r="AC73" s="339"/>
      <c r="AD73" s="341">
        <f t="shared" si="25"/>
        <v>0</v>
      </c>
    </row>
    <row r="74" spans="1:30" ht="20.149999999999999" customHeight="1" x14ac:dyDescent="0.35">
      <c r="A74" s="327">
        <f t="shared" si="11"/>
        <v>60</v>
      </c>
      <c r="B74" s="328" t="str">
        <f>IF(RESUMEN!B68="","",RESUMEN!B68)</f>
        <v/>
      </c>
      <c r="C74" s="329" t="str">
        <f>IF(RESUMEN!C68="","",RESUMEN!C68)</f>
        <v/>
      </c>
      <c r="D74" s="328" t="str">
        <f>IF(RESUMEN!D68="","",RESUMEN!D68)</f>
        <v/>
      </c>
      <c r="E74" s="330"/>
      <c r="F74" s="331">
        <f t="shared" si="15"/>
        <v>0</v>
      </c>
      <c r="G74" s="330"/>
      <c r="H74" s="330"/>
      <c r="I74" s="332">
        <f>IF(H74=$R$2,'SS-SMI'!$H$22,IF(H74=$S$2,'SS-SMI'!$I$22,IF(H74=$T$2,'SS-SMI'!$J$22,0)))</f>
        <v>0</v>
      </c>
      <c r="J74" s="332">
        <f t="shared" si="16"/>
        <v>0</v>
      </c>
      <c r="K74" s="332">
        <f t="shared" si="17"/>
        <v>0</v>
      </c>
      <c r="L74" s="333"/>
      <c r="M74" s="333"/>
      <c r="N74" s="333"/>
      <c r="O74" s="332">
        <f t="shared" si="18"/>
        <v>0</v>
      </c>
      <c r="P74" s="332">
        <f t="shared" si="19"/>
        <v>0</v>
      </c>
      <c r="Q74" s="332">
        <f t="shared" si="20"/>
        <v>0</v>
      </c>
      <c r="R74" s="334">
        <f t="shared" si="21"/>
        <v>0</v>
      </c>
      <c r="S74" s="335">
        <v>0</v>
      </c>
      <c r="T74" s="335">
        <v>0</v>
      </c>
      <c r="U74" s="335"/>
      <c r="V74" s="336">
        <f t="shared" si="22"/>
        <v>0</v>
      </c>
      <c r="W74" s="336">
        <f t="shared" si="23"/>
        <v>0</v>
      </c>
      <c r="X74" s="333"/>
      <c r="Y74" s="337">
        <f t="shared" si="24"/>
        <v>0</v>
      </c>
      <c r="Z74" s="338"/>
      <c r="AA74" s="339"/>
      <c r="AB74" s="340"/>
      <c r="AC74" s="339"/>
      <c r="AD74" s="341">
        <f t="shared" si="25"/>
        <v>0</v>
      </c>
    </row>
    <row r="75" spans="1:30" ht="20.149999999999999" customHeight="1" x14ac:dyDescent="0.35">
      <c r="A75" s="327">
        <f t="shared" si="11"/>
        <v>61</v>
      </c>
      <c r="B75" s="328" t="str">
        <f>IF(RESUMEN!B69="","",RESUMEN!B69)</f>
        <v/>
      </c>
      <c r="C75" s="329" t="str">
        <f>IF(RESUMEN!C69="","",RESUMEN!C69)</f>
        <v/>
      </c>
      <c r="D75" s="328" t="str">
        <f>IF(RESUMEN!D69="","",RESUMEN!D69)</f>
        <v/>
      </c>
      <c r="E75" s="330"/>
      <c r="F75" s="331">
        <f t="shared" si="15"/>
        <v>0</v>
      </c>
      <c r="G75" s="330"/>
      <c r="H75" s="330"/>
      <c r="I75" s="332">
        <f>IF(H75=$R$2,'SS-SMI'!$H$22,IF(H75=$S$2,'SS-SMI'!$I$22,IF(H75=$T$2,'SS-SMI'!$J$22,0)))</f>
        <v>0</v>
      </c>
      <c r="J75" s="332">
        <f t="shared" si="16"/>
        <v>0</v>
      </c>
      <c r="K75" s="332">
        <f t="shared" si="17"/>
        <v>0</v>
      </c>
      <c r="L75" s="333"/>
      <c r="M75" s="333"/>
      <c r="N75" s="333"/>
      <c r="O75" s="332">
        <f t="shared" si="18"/>
        <v>0</v>
      </c>
      <c r="P75" s="332">
        <f t="shared" si="19"/>
        <v>0</v>
      </c>
      <c r="Q75" s="332">
        <f t="shared" si="20"/>
        <v>0</v>
      </c>
      <c r="R75" s="334">
        <f t="shared" si="21"/>
        <v>0</v>
      </c>
      <c r="S75" s="335">
        <v>0</v>
      </c>
      <c r="T75" s="335">
        <v>0</v>
      </c>
      <c r="U75" s="335"/>
      <c r="V75" s="336">
        <f t="shared" si="22"/>
        <v>0</v>
      </c>
      <c r="W75" s="336">
        <f t="shared" si="23"/>
        <v>0</v>
      </c>
      <c r="X75" s="333"/>
      <c r="Y75" s="337">
        <f t="shared" si="24"/>
        <v>0</v>
      </c>
      <c r="Z75" s="338"/>
      <c r="AA75" s="339"/>
      <c r="AB75" s="340"/>
      <c r="AC75" s="339"/>
      <c r="AD75" s="341">
        <f t="shared" si="25"/>
        <v>0</v>
      </c>
    </row>
    <row r="76" spans="1:30" ht="20.149999999999999" customHeight="1" x14ac:dyDescent="0.35">
      <c r="A76" s="327">
        <f t="shared" si="11"/>
        <v>62</v>
      </c>
      <c r="B76" s="328" t="str">
        <f>IF(RESUMEN!B70="","",RESUMEN!B70)</f>
        <v/>
      </c>
      <c r="C76" s="329" t="str">
        <f>IF(RESUMEN!C70="","",RESUMEN!C70)</f>
        <v/>
      </c>
      <c r="D76" s="328" t="str">
        <f>IF(RESUMEN!D70="","",RESUMEN!D70)</f>
        <v/>
      </c>
      <c r="E76" s="330"/>
      <c r="F76" s="331">
        <f t="shared" si="15"/>
        <v>0</v>
      </c>
      <c r="G76" s="330"/>
      <c r="H76" s="330"/>
      <c r="I76" s="332">
        <f>IF(H76=$R$2,'SS-SMI'!$H$22,IF(H76=$S$2,'SS-SMI'!$I$22,IF(H76=$T$2,'SS-SMI'!$J$22,0)))</f>
        <v>0</v>
      </c>
      <c r="J76" s="332">
        <f t="shared" si="16"/>
        <v>0</v>
      </c>
      <c r="K76" s="332">
        <f t="shared" si="17"/>
        <v>0</v>
      </c>
      <c r="L76" s="333"/>
      <c r="M76" s="333"/>
      <c r="N76" s="333"/>
      <c r="O76" s="332">
        <f t="shared" si="18"/>
        <v>0</v>
      </c>
      <c r="P76" s="332">
        <f t="shared" si="19"/>
        <v>0</v>
      </c>
      <c r="Q76" s="332">
        <f t="shared" si="20"/>
        <v>0</v>
      </c>
      <c r="R76" s="334">
        <f t="shared" si="21"/>
        <v>0</v>
      </c>
      <c r="S76" s="335">
        <v>0</v>
      </c>
      <c r="T76" s="335">
        <v>0</v>
      </c>
      <c r="U76" s="335"/>
      <c r="V76" s="336">
        <f t="shared" si="22"/>
        <v>0</v>
      </c>
      <c r="W76" s="336">
        <f t="shared" si="23"/>
        <v>0</v>
      </c>
      <c r="X76" s="333"/>
      <c r="Y76" s="337">
        <f t="shared" si="24"/>
        <v>0</v>
      </c>
      <c r="Z76" s="338"/>
      <c r="AA76" s="339"/>
      <c r="AB76" s="340"/>
      <c r="AC76" s="339"/>
      <c r="AD76" s="341">
        <f t="shared" si="25"/>
        <v>0</v>
      </c>
    </row>
    <row r="77" spans="1:30" ht="20.149999999999999" customHeight="1" x14ac:dyDescent="0.35">
      <c r="A77" s="327">
        <f t="shared" si="11"/>
        <v>63</v>
      </c>
      <c r="B77" s="328" t="str">
        <f>IF(RESUMEN!B71="","",RESUMEN!B71)</f>
        <v/>
      </c>
      <c r="C77" s="329" t="str">
        <f>IF(RESUMEN!C71="","",RESUMEN!C71)</f>
        <v/>
      </c>
      <c r="D77" s="328" t="str">
        <f>IF(RESUMEN!D71="","",RESUMEN!D71)</f>
        <v/>
      </c>
      <c r="E77" s="330"/>
      <c r="F77" s="331">
        <f t="shared" si="15"/>
        <v>0</v>
      </c>
      <c r="G77" s="330"/>
      <c r="H77" s="330"/>
      <c r="I77" s="332">
        <f>IF(H77=$R$2,'SS-SMI'!$H$22,IF(H77=$S$2,'SS-SMI'!$I$22,IF(H77=$T$2,'SS-SMI'!$J$22,0)))</f>
        <v>0</v>
      </c>
      <c r="J77" s="332">
        <f t="shared" si="16"/>
        <v>0</v>
      </c>
      <c r="K77" s="332">
        <f t="shared" si="17"/>
        <v>0</v>
      </c>
      <c r="L77" s="333"/>
      <c r="M77" s="333"/>
      <c r="N77" s="333"/>
      <c r="O77" s="332">
        <f t="shared" si="18"/>
        <v>0</v>
      </c>
      <c r="P77" s="332">
        <f t="shared" si="19"/>
        <v>0</v>
      </c>
      <c r="Q77" s="332">
        <f t="shared" si="20"/>
        <v>0</v>
      </c>
      <c r="R77" s="334">
        <f t="shared" si="21"/>
        <v>0</v>
      </c>
      <c r="S77" s="335">
        <v>0</v>
      </c>
      <c r="T77" s="335">
        <v>0</v>
      </c>
      <c r="U77" s="335"/>
      <c r="V77" s="336">
        <f t="shared" si="22"/>
        <v>0</v>
      </c>
      <c r="W77" s="336">
        <f t="shared" si="23"/>
        <v>0</v>
      </c>
      <c r="X77" s="333"/>
      <c r="Y77" s="337">
        <f t="shared" si="24"/>
        <v>0</v>
      </c>
      <c r="Z77" s="338"/>
      <c r="AA77" s="339"/>
      <c r="AB77" s="340"/>
      <c r="AC77" s="339"/>
      <c r="AD77" s="341">
        <f t="shared" si="25"/>
        <v>0</v>
      </c>
    </row>
    <row r="78" spans="1:30" ht="20.149999999999999" customHeight="1" x14ac:dyDescent="0.35">
      <c r="A78" s="327">
        <f t="shared" si="11"/>
        <v>64</v>
      </c>
      <c r="B78" s="328" t="str">
        <f>IF(RESUMEN!B72="","",RESUMEN!B72)</f>
        <v/>
      </c>
      <c r="C78" s="329" t="str">
        <f>IF(RESUMEN!C72="","",RESUMEN!C72)</f>
        <v/>
      </c>
      <c r="D78" s="328" t="str">
        <f>IF(RESUMEN!D72="","",RESUMEN!D72)</f>
        <v/>
      </c>
      <c r="E78" s="330"/>
      <c r="F78" s="331">
        <f t="shared" si="15"/>
        <v>0</v>
      </c>
      <c r="G78" s="330"/>
      <c r="H78" s="330"/>
      <c r="I78" s="332">
        <f>IF(H78=$R$2,'SS-SMI'!$H$22,IF(H78=$S$2,'SS-SMI'!$I$22,IF(H78=$T$2,'SS-SMI'!$J$22,0)))</f>
        <v>0</v>
      </c>
      <c r="J78" s="332">
        <f t="shared" si="16"/>
        <v>0</v>
      </c>
      <c r="K78" s="332">
        <f t="shared" si="17"/>
        <v>0</v>
      </c>
      <c r="L78" s="333"/>
      <c r="M78" s="333"/>
      <c r="N78" s="333"/>
      <c r="O78" s="332">
        <f t="shared" si="18"/>
        <v>0</v>
      </c>
      <c r="P78" s="332">
        <f t="shared" si="19"/>
        <v>0</v>
      </c>
      <c r="Q78" s="332">
        <f t="shared" si="20"/>
        <v>0</v>
      </c>
      <c r="R78" s="334">
        <f t="shared" si="21"/>
        <v>0</v>
      </c>
      <c r="S78" s="335">
        <v>0</v>
      </c>
      <c r="T78" s="335">
        <v>0</v>
      </c>
      <c r="U78" s="335"/>
      <c r="V78" s="336">
        <f t="shared" si="22"/>
        <v>0</v>
      </c>
      <c r="W78" s="336">
        <f t="shared" si="23"/>
        <v>0</v>
      </c>
      <c r="X78" s="333"/>
      <c r="Y78" s="337">
        <f t="shared" si="24"/>
        <v>0</v>
      </c>
      <c r="Z78" s="338"/>
      <c r="AA78" s="339"/>
      <c r="AB78" s="340"/>
      <c r="AC78" s="339"/>
      <c r="AD78" s="341">
        <f t="shared" si="25"/>
        <v>0</v>
      </c>
    </row>
    <row r="79" spans="1:30" ht="20.149999999999999" customHeight="1" x14ac:dyDescent="0.35">
      <c r="A79" s="327">
        <f t="shared" si="11"/>
        <v>65</v>
      </c>
      <c r="B79" s="328" t="str">
        <f>IF(RESUMEN!B73="","",RESUMEN!B73)</f>
        <v/>
      </c>
      <c r="C79" s="329" t="str">
        <f>IF(RESUMEN!C73="","",RESUMEN!C73)</f>
        <v/>
      </c>
      <c r="D79" s="328" t="str">
        <f>IF(RESUMEN!D73="","",RESUMEN!D73)</f>
        <v/>
      </c>
      <c r="E79" s="330"/>
      <c r="F79" s="331">
        <f t="shared" si="15"/>
        <v>0</v>
      </c>
      <c r="G79" s="330"/>
      <c r="H79" s="330"/>
      <c r="I79" s="332">
        <f>IF(H79=$R$2,'SS-SMI'!$H$22,IF(H79=$S$2,'SS-SMI'!$I$22,IF(H79=$T$2,'SS-SMI'!$J$22,0)))</f>
        <v>0</v>
      </c>
      <c r="J79" s="332">
        <f t="shared" si="16"/>
        <v>0</v>
      </c>
      <c r="K79" s="332">
        <f t="shared" si="17"/>
        <v>0</v>
      </c>
      <c r="L79" s="333"/>
      <c r="M79" s="333"/>
      <c r="N79" s="333"/>
      <c r="O79" s="332">
        <f t="shared" si="18"/>
        <v>0</v>
      </c>
      <c r="P79" s="332">
        <f t="shared" si="19"/>
        <v>0</v>
      </c>
      <c r="Q79" s="332">
        <f t="shared" si="20"/>
        <v>0</v>
      </c>
      <c r="R79" s="334">
        <f t="shared" si="21"/>
        <v>0</v>
      </c>
      <c r="S79" s="335">
        <v>0</v>
      </c>
      <c r="T79" s="335">
        <v>0</v>
      </c>
      <c r="U79" s="335"/>
      <c r="V79" s="336">
        <f t="shared" si="22"/>
        <v>0</v>
      </c>
      <c r="W79" s="336">
        <f t="shared" si="23"/>
        <v>0</v>
      </c>
      <c r="X79" s="333"/>
      <c r="Y79" s="337">
        <f t="shared" si="24"/>
        <v>0</v>
      </c>
      <c r="Z79" s="338"/>
      <c r="AA79" s="339"/>
      <c r="AB79" s="340"/>
      <c r="AC79" s="339"/>
      <c r="AD79" s="341">
        <f t="shared" si="25"/>
        <v>0</v>
      </c>
    </row>
    <row r="80" spans="1:30" ht="20.149999999999999" customHeight="1" x14ac:dyDescent="0.35">
      <c r="A80" s="327">
        <f t="shared" si="11"/>
        <v>66</v>
      </c>
      <c r="B80" s="328" t="str">
        <f>IF(RESUMEN!B74="","",RESUMEN!B74)</f>
        <v/>
      </c>
      <c r="C80" s="329" t="str">
        <f>IF(RESUMEN!C74="","",RESUMEN!C74)</f>
        <v/>
      </c>
      <c r="D80" s="328" t="str">
        <f>IF(RESUMEN!D74="","",RESUMEN!D74)</f>
        <v/>
      </c>
      <c r="E80" s="330"/>
      <c r="F80" s="331">
        <f t="shared" si="15"/>
        <v>0</v>
      </c>
      <c r="G80" s="330"/>
      <c r="H80" s="330"/>
      <c r="I80" s="332">
        <f>IF(H80=$R$2,'SS-SMI'!$H$22,IF(H80=$S$2,'SS-SMI'!$I$22,IF(H80=$T$2,'SS-SMI'!$J$22,0)))</f>
        <v>0</v>
      </c>
      <c r="J80" s="332">
        <f t="shared" si="16"/>
        <v>0</v>
      </c>
      <c r="K80" s="332">
        <f t="shared" si="17"/>
        <v>0</v>
      </c>
      <c r="L80" s="333"/>
      <c r="M80" s="333"/>
      <c r="N80" s="333"/>
      <c r="O80" s="332">
        <f t="shared" si="18"/>
        <v>0</v>
      </c>
      <c r="P80" s="332">
        <f t="shared" si="19"/>
        <v>0</v>
      </c>
      <c r="Q80" s="332">
        <f t="shared" si="20"/>
        <v>0</v>
      </c>
      <c r="R80" s="334">
        <f t="shared" si="21"/>
        <v>0</v>
      </c>
      <c r="S80" s="335">
        <v>0</v>
      </c>
      <c r="T80" s="335">
        <v>0</v>
      </c>
      <c r="U80" s="335"/>
      <c r="V80" s="336">
        <f t="shared" si="22"/>
        <v>0</v>
      </c>
      <c r="W80" s="336">
        <f t="shared" si="23"/>
        <v>0</v>
      </c>
      <c r="X80" s="333"/>
      <c r="Y80" s="337">
        <f t="shared" si="24"/>
        <v>0</v>
      </c>
      <c r="Z80" s="338"/>
      <c r="AA80" s="339"/>
      <c r="AB80" s="340"/>
      <c r="AC80" s="339"/>
      <c r="AD80" s="341">
        <f t="shared" si="25"/>
        <v>0</v>
      </c>
    </row>
    <row r="81" spans="1:30" ht="20.149999999999999" customHeight="1" x14ac:dyDescent="0.35">
      <c r="A81" s="327">
        <f t="shared" si="11"/>
        <v>67</v>
      </c>
      <c r="B81" s="328" t="str">
        <f>IF(RESUMEN!B75="","",RESUMEN!B75)</f>
        <v/>
      </c>
      <c r="C81" s="329" t="str">
        <f>IF(RESUMEN!C75="","",RESUMEN!C75)</f>
        <v/>
      </c>
      <c r="D81" s="328" t="str">
        <f>IF(RESUMEN!D75="","",RESUMEN!D75)</f>
        <v/>
      </c>
      <c r="E81" s="330"/>
      <c r="F81" s="331">
        <f t="shared" si="15"/>
        <v>0</v>
      </c>
      <c r="G81" s="330"/>
      <c r="H81" s="330"/>
      <c r="I81" s="332">
        <f>IF(H81=$R$2,'SS-SMI'!$H$22,IF(H81=$S$2,'SS-SMI'!$I$22,IF(H81=$T$2,'SS-SMI'!$J$22,0)))</f>
        <v>0</v>
      </c>
      <c r="J81" s="332">
        <f t="shared" si="16"/>
        <v>0</v>
      </c>
      <c r="K81" s="332">
        <f t="shared" si="17"/>
        <v>0</v>
      </c>
      <c r="L81" s="333"/>
      <c r="M81" s="333"/>
      <c r="N81" s="333"/>
      <c r="O81" s="332">
        <f t="shared" si="18"/>
        <v>0</v>
      </c>
      <c r="P81" s="332">
        <f t="shared" si="19"/>
        <v>0</v>
      </c>
      <c r="Q81" s="332">
        <f t="shared" si="20"/>
        <v>0</v>
      </c>
      <c r="R81" s="334">
        <f t="shared" si="21"/>
        <v>0</v>
      </c>
      <c r="S81" s="335">
        <v>0</v>
      </c>
      <c r="T81" s="335">
        <v>0</v>
      </c>
      <c r="U81" s="335"/>
      <c r="V81" s="336">
        <f t="shared" si="22"/>
        <v>0</v>
      </c>
      <c r="W81" s="336">
        <f t="shared" si="23"/>
        <v>0</v>
      </c>
      <c r="X81" s="333"/>
      <c r="Y81" s="337">
        <f t="shared" si="24"/>
        <v>0</v>
      </c>
      <c r="Z81" s="338"/>
      <c r="AA81" s="339"/>
      <c r="AB81" s="340"/>
      <c r="AC81" s="339"/>
      <c r="AD81" s="341">
        <f t="shared" si="25"/>
        <v>0</v>
      </c>
    </row>
    <row r="82" spans="1:30" ht="20.149999999999999" customHeight="1" x14ac:dyDescent="0.35">
      <c r="A82" s="327">
        <f t="shared" si="11"/>
        <v>68</v>
      </c>
      <c r="B82" s="328" t="str">
        <f>IF(RESUMEN!B76="","",RESUMEN!B76)</f>
        <v/>
      </c>
      <c r="C82" s="329" t="str">
        <f>IF(RESUMEN!C76="","",RESUMEN!C76)</f>
        <v/>
      </c>
      <c r="D82" s="328" t="str">
        <f>IF(RESUMEN!D76="","",RESUMEN!D76)</f>
        <v/>
      </c>
      <c r="E82" s="330"/>
      <c r="F82" s="331">
        <f t="shared" si="15"/>
        <v>0</v>
      </c>
      <c r="G82" s="330"/>
      <c r="H82" s="330"/>
      <c r="I82" s="332">
        <f>IF(H82=$R$2,'SS-SMI'!$H$22,IF(H82=$S$2,'SS-SMI'!$I$22,IF(H82=$T$2,'SS-SMI'!$J$22,0)))</f>
        <v>0</v>
      </c>
      <c r="J82" s="332">
        <f t="shared" si="16"/>
        <v>0</v>
      </c>
      <c r="K82" s="332">
        <f t="shared" si="17"/>
        <v>0</v>
      </c>
      <c r="L82" s="333"/>
      <c r="M82" s="333"/>
      <c r="N82" s="333"/>
      <c r="O82" s="332">
        <f t="shared" si="18"/>
        <v>0</v>
      </c>
      <c r="P82" s="332">
        <f t="shared" si="19"/>
        <v>0</v>
      </c>
      <c r="Q82" s="332">
        <f t="shared" si="20"/>
        <v>0</v>
      </c>
      <c r="R82" s="334">
        <f t="shared" si="21"/>
        <v>0</v>
      </c>
      <c r="S82" s="335">
        <v>0</v>
      </c>
      <c r="T82" s="335">
        <v>0</v>
      </c>
      <c r="U82" s="335"/>
      <c r="V82" s="336">
        <f t="shared" si="22"/>
        <v>0</v>
      </c>
      <c r="W82" s="336">
        <f t="shared" si="23"/>
        <v>0</v>
      </c>
      <c r="X82" s="333"/>
      <c r="Y82" s="337">
        <f t="shared" si="24"/>
        <v>0</v>
      </c>
      <c r="Z82" s="338"/>
      <c r="AA82" s="339"/>
      <c r="AB82" s="340"/>
      <c r="AC82" s="339"/>
      <c r="AD82" s="341">
        <f t="shared" si="25"/>
        <v>0</v>
      </c>
    </row>
    <row r="83" spans="1:30" ht="20.149999999999999" customHeight="1" x14ac:dyDescent="0.35">
      <c r="A83" s="327">
        <f t="shared" si="11"/>
        <v>69</v>
      </c>
      <c r="B83" s="328" t="str">
        <f>IF(RESUMEN!B77="","",RESUMEN!B77)</f>
        <v/>
      </c>
      <c r="C83" s="329" t="str">
        <f>IF(RESUMEN!C77="","",RESUMEN!C77)</f>
        <v/>
      </c>
      <c r="D83" s="328" t="str">
        <f>IF(RESUMEN!D77="","",RESUMEN!D77)</f>
        <v/>
      </c>
      <c r="E83" s="330"/>
      <c r="F83" s="331">
        <f t="shared" si="5"/>
        <v>0</v>
      </c>
      <c r="G83" s="330"/>
      <c r="H83" s="330"/>
      <c r="I83" s="332">
        <f>IF(H83=$R$2,'SS-SMI'!$H$22,IF(H83=$S$2,'SS-SMI'!$I$22,IF(H83=$T$2,'SS-SMI'!$J$22,0)))</f>
        <v>0</v>
      </c>
      <c r="J83" s="332">
        <f t="shared" si="6"/>
        <v>0</v>
      </c>
      <c r="K83" s="332">
        <f t="shared" si="0"/>
        <v>0</v>
      </c>
      <c r="L83" s="333"/>
      <c r="M83" s="333"/>
      <c r="N83" s="333"/>
      <c r="O83" s="332">
        <f t="shared" si="12"/>
        <v>0</v>
      </c>
      <c r="P83" s="332">
        <f t="shared" si="13"/>
        <v>0</v>
      </c>
      <c r="Q83" s="332">
        <f t="shared" si="7"/>
        <v>0</v>
      </c>
      <c r="R83" s="334">
        <f t="shared" si="8"/>
        <v>0</v>
      </c>
      <c r="S83" s="335">
        <v>0</v>
      </c>
      <c r="T83" s="335">
        <v>0</v>
      </c>
      <c r="U83" s="335"/>
      <c r="V83" s="336">
        <f t="shared" si="3"/>
        <v>0</v>
      </c>
      <c r="W83" s="336">
        <f t="shared" si="9"/>
        <v>0</v>
      </c>
      <c r="X83" s="333"/>
      <c r="Y83" s="337">
        <f t="shared" si="10"/>
        <v>0</v>
      </c>
      <c r="Z83" s="338"/>
      <c r="AA83" s="339"/>
      <c r="AB83" s="340"/>
      <c r="AC83" s="339"/>
      <c r="AD83" s="341">
        <f t="shared" si="14"/>
        <v>0</v>
      </c>
    </row>
    <row r="84" spans="1:30" ht="20.149999999999999" customHeight="1" x14ac:dyDescent="0.35">
      <c r="A84" s="56"/>
      <c r="B84" s="318"/>
      <c r="C84" s="318"/>
      <c r="D84" s="318"/>
      <c r="E84" s="318"/>
      <c r="F84" s="318"/>
      <c r="G84" s="318"/>
      <c r="H84" s="318"/>
      <c r="I84" s="318"/>
      <c r="J84" s="318"/>
      <c r="K84" s="318"/>
      <c r="L84" s="319">
        <f>SUM(L15:L83)</f>
        <v>0</v>
      </c>
      <c r="M84" s="318"/>
      <c r="N84" s="318"/>
      <c r="O84" s="319">
        <f t="shared" ref="O84:Z84" si="26">SUM(O15:O83)</f>
        <v>0</v>
      </c>
      <c r="P84" s="319">
        <f t="shared" si="26"/>
        <v>0</v>
      </c>
      <c r="Q84" s="319">
        <f t="shared" si="26"/>
        <v>0</v>
      </c>
      <c r="R84" s="319">
        <f t="shared" si="26"/>
        <v>0</v>
      </c>
      <c r="S84" s="319">
        <f t="shared" si="26"/>
        <v>0</v>
      </c>
      <c r="T84" s="319">
        <f t="shared" si="26"/>
        <v>0</v>
      </c>
      <c r="U84" s="319">
        <f t="shared" si="26"/>
        <v>0</v>
      </c>
      <c r="V84" s="320">
        <f t="shared" si="26"/>
        <v>0</v>
      </c>
      <c r="W84" s="320">
        <f t="shared" si="26"/>
        <v>0</v>
      </c>
      <c r="X84" s="319">
        <f t="shared" si="26"/>
        <v>0</v>
      </c>
      <c r="Y84" s="320">
        <f t="shared" si="26"/>
        <v>0</v>
      </c>
      <c r="Z84" s="321">
        <f t="shared" si="26"/>
        <v>0</v>
      </c>
      <c r="AA84" s="322"/>
      <c r="AB84" s="322"/>
      <c r="AC84" s="322"/>
      <c r="AD84" s="323">
        <f>SUM(AD15:AD83)</f>
        <v>0</v>
      </c>
    </row>
  </sheetData>
  <sheetProtection algorithmName="SHA-512" hashValue="zPRAWcB2wKFnd8b+bNNCYZTuqJVlWDIfIfr0W6jQrZmAPjmUV6E7FpInXI5HtonH4z2//d9IbwMNwJfwOn6/bw==" saltValue="yIK+LZ3sWoenzFpJMLDoNg==" spinCount="100000" sheet="1" objects="1" scenarios="1"/>
  <mergeCells count="30">
    <mergeCell ref="U6:Y6"/>
    <mergeCell ref="B7:E7"/>
    <mergeCell ref="F7:G7"/>
    <mergeCell ref="O7:Q8"/>
    <mergeCell ref="U7:Y7"/>
    <mergeCell ref="W13:Y13"/>
    <mergeCell ref="Z7:AA7"/>
    <mergeCell ref="B8:E8"/>
    <mergeCell ref="O10:Q10"/>
    <mergeCell ref="O11:Q11"/>
    <mergeCell ref="P12:Q12"/>
    <mergeCell ref="F13:G13"/>
    <mergeCell ref="I13:K13"/>
    <mergeCell ref="O9:Q9"/>
    <mergeCell ref="R1:S1"/>
    <mergeCell ref="P2:Q2"/>
    <mergeCell ref="A2:A13"/>
    <mergeCell ref="E2:F2"/>
    <mergeCell ref="G2:H4"/>
    <mergeCell ref="I2:N4"/>
    <mergeCell ref="O1:Q1"/>
    <mergeCell ref="C6:E6"/>
    <mergeCell ref="F6:G6"/>
    <mergeCell ref="C3:D3"/>
    <mergeCell ref="D4:F5"/>
    <mergeCell ref="O3:Q3"/>
    <mergeCell ref="O4:Q4"/>
    <mergeCell ref="O5:Q5"/>
    <mergeCell ref="O6:Q6"/>
    <mergeCell ref="B2:D2"/>
  </mergeCells>
  <phoneticPr fontId="30" type="noConversion"/>
  <conditionalFormatting sqref="F3">
    <cfRule type="cellIs" dxfId="22" priority="1" stopIfTrue="1" operator="equal">
      <formula>"x"</formula>
    </cfRule>
  </conditionalFormatting>
  <conditionalFormatting sqref="H13:I13 L13">
    <cfRule type="expression" dxfId="21" priority="2" stopIfTrue="1">
      <formula>NOT(ISERROR(SEARCH("OJO",H13)))</formula>
    </cfRule>
  </conditionalFormatting>
  <dataValidations xWindow="49786" yWindow="23413" count="2">
    <dataValidation type="list" allowBlank="1" showErrorMessage="1" sqref="H15:H83">
      <formula1>$R$2:$T$2</formula1>
      <formula2>0</formula2>
    </dataValidation>
    <dataValidation type="list" allowBlank="1" showErrorMessage="1" sqref="AA15:AA83">
      <formula1>$AG$14:$AG$17</formula1>
      <formula2>0</formula2>
    </dataValidation>
  </dataValidations>
  <printOptions horizontalCentered="1" verticalCentered="1"/>
  <pageMargins left="0.31527777777777777" right="0.31527777777777777" top="0.74861111111111112" bottom="0.74861111111111112" header="0.31527777777777777" footer="0.31527777777777777"/>
  <pageSetup paperSize="9" firstPageNumber="0" orientation="landscape" horizontalDpi="300" verticalDpi="300"/>
  <headerFooter alignWithMargins="0">
    <oddHeader>&amp;C&amp;A</oddHeader>
    <oddFooter>&amp;R&amp;F</oddFooter>
  </headerFooter>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9"/>
    <pageSetUpPr fitToPage="1"/>
  </sheetPr>
  <dimension ref="A1:AG84"/>
  <sheetViews>
    <sheetView zoomScale="70" zoomScaleNormal="70" workbookViewId="0">
      <selection activeCell="AC19" sqref="AC19"/>
    </sheetView>
  </sheetViews>
  <sheetFormatPr baseColWidth="10" defaultRowHeight="14.5" x14ac:dyDescent="0.35"/>
  <cols>
    <col min="1" max="1" width="7.81640625" customWidth="1"/>
    <col min="3" max="3" width="35.81640625" customWidth="1"/>
    <col min="4" max="4" width="13" customWidth="1"/>
    <col min="6" max="6" width="7.81640625" customWidth="1"/>
    <col min="7" max="7" width="8.26953125" customWidth="1"/>
    <col min="8" max="8" width="6.54296875" customWidth="1"/>
    <col min="9" max="9" width="6.7265625" customWidth="1"/>
    <col min="10" max="10" width="10.453125" customWidth="1"/>
    <col min="11" max="11" width="8.453125" customWidth="1"/>
    <col min="12" max="12" width="13.54296875" customWidth="1"/>
    <col min="13" max="13" width="10.7265625" customWidth="1"/>
    <col min="15" max="15" width="12.81640625" customWidth="1"/>
    <col min="16" max="16" width="12.26953125" customWidth="1"/>
    <col min="17" max="17" width="12.453125" customWidth="1"/>
    <col min="18" max="18" width="15.7265625" customWidth="1"/>
    <col min="19" max="19" width="17.26953125" customWidth="1"/>
    <col min="20" max="20" width="12.54296875" bestFit="1" customWidth="1"/>
    <col min="21" max="21" width="0.1796875" customWidth="1"/>
    <col min="23" max="23" width="12.81640625" customWidth="1"/>
    <col min="24" max="24" width="12.81640625" hidden="1" customWidth="1"/>
    <col min="25" max="25" width="12.7265625" customWidth="1"/>
    <col min="28" max="28" width="12.54296875" customWidth="1"/>
    <col min="29" max="29" width="36.1796875" customWidth="1"/>
  </cols>
  <sheetData>
    <row r="1" spans="1:33" ht="15.5" x14ac:dyDescent="0.35">
      <c r="A1" s="5"/>
      <c r="B1" s="37"/>
      <c r="C1" s="37"/>
      <c r="D1" s="37"/>
      <c r="E1" s="37"/>
      <c r="F1" s="37"/>
      <c r="G1" s="37"/>
      <c r="H1" s="37"/>
      <c r="I1" s="37"/>
      <c r="J1" s="37"/>
      <c r="K1" s="37"/>
      <c r="L1" s="37"/>
      <c r="M1" s="37"/>
      <c r="N1" s="37"/>
      <c r="O1" s="407" t="s">
        <v>8</v>
      </c>
      <c r="P1" s="407"/>
      <c r="Q1" s="407"/>
      <c r="R1" s="400" t="str">
        <f>RESUMEN!D2</f>
        <v/>
      </c>
      <c r="S1" s="400"/>
      <c r="T1" s="37"/>
      <c r="U1" s="37"/>
      <c r="V1" s="37"/>
      <c r="W1" s="37"/>
      <c r="X1" s="37"/>
      <c r="Y1" s="37"/>
      <c r="Z1" s="37"/>
      <c r="AA1" s="37"/>
      <c r="AB1" s="37"/>
      <c r="AC1" s="37"/>
      <c r="AD1" s="37"/>
    </row>
    <row r="2" spans="1:33" ht="15.75" customHeight="1" x14ac:dyDescent="0.35">
      <c r="A2" s="402"/>
      <c r="B2" s="415" t="s">
        <v>274</v>
      </c>
      <c r="C2" s="415"/>
      <c r="D2" s="415"/>
      <c r="E2" s="403" t="str">
        <f>'SS-SMI'!E3</f>
        <v>2024</v>
      </c>
      <c r="F2" s="403"/>
      <c r="G2" s="430" t="s">
        <v>58</v>
      </c>
      <c r="H2" s="430"/>
      <c r="I2" s="432" t="str">
        <f>IF(RESUMEN!D3="","",RESUMEN!D3)</f>
        <v/>
      </c>
      <c r="J2" s="432"/>
      <c r="K2" s="432"/>
      <c r="L2" s="432"/>
      <c r="M2" s="432"/>
      <c r="N2" s="432"/>
      <c r="O2" s="141"/>
      <c r="P2" s="401" t="s">
        <v>59</v>
      </c>
      <c r="Q2" s="401"/>
      <c r="R2" s="143">
        <f>'SS-SMI'!D9</f>
        <v>2024</v>
      </c>
      <c r="S2" s="143">
        <f>'SS-SMI'!E9</f>
        <v>2025</v>
      </c>
      <c r="T2" s="143">
        <f>'SS-SMI'!F9</f>
        <v>2026</v>
      </c>
      <c r="U2" s="37"/>
      <c r="V2" s="37"/>
      <c r="W2" s="37"/>
      <c r="X2" s="37"/>
      <c r="Y2" s="37"/>
      <c r="Z2" s="37"/>
      <c r="AA2" s="37"/>
      <c r="AB2" s="37"/>
      <c r="AC2" s="37"/>
      <c r="AD2" s="37"/>
    </row>
    <row r="3" spans="1:33" ht="10.5" customHeight="1" x14ac:dyDescent="0.35">
      <c r="A3" s="402"/>
      <c r="B3" s="39"/>
      <c r="C3" s="410"/>
      <c r="D3" s="410"/>
      <c r="E3" s="39"/>
      <c r="F3" s="40"/>
      <c r="G3" s="430"/>
      <c r="H3" s="430"/>
      <c r="I3" s="432"/>
      <c r="J3" s="432"/>
      <c r="K3" s="432"/>
      <c r="L3" s="432"/>
      <c r="M3" s="432"/>
      <c r="N3" s="432"/>
      <c r="O3" s="414" t="s">
        <v>16</v>
      </c>
      <c r="P3" s="412"/>
      <c r="Q3" s="413"/>
      <c r="R3" s="144">
        <f>'SS-SMI'!D11</f>
        <v>53.61</v>
      </c>
      <c r="S3" s="144">
        <f>'SS-SMI'!E11</f>
        <v>55.97</v>
      </c>
      <c r="T3" s="144">
        <f>'SS-SMI'!F11</f>
        <v>0</v>
      </c>
      <c r="U3" s="37"/>
      <c r="V3" s="37"/>
      <c r="W3" s="37"/>
      <c r="X3" s="37"/>
      <c r="Y3" s="37"/>
      <c r="Z3" s="37"/>
      <c r="AA3" s="37"/>
      <c r="AB3" s="37"/>
      <c r="AC3" s="37"/>
      <c r="AD3" s="37"/>
    </row>
    <row r="4" spans="1:33" x14ac:dyDescent="0.35">
      <c r="A4" s="402"/>
      <c r="B4" s="39"/>
      <c r="C4" s="39"/>
      <c r="D4" s="411"/>
      <c r="E4" s="411"/>
      <c r="F4" s="411"/>
      <c r="G4" s="430"/>
      <c r="H4" s="430"/>
      <c r="I4" s="432"/>
      <c r="J4" s="432"/>
      <c r="K4" s="432"/>
      <c r="L4" s="432"/>
      <c r="M4" s="432"/>
      <c r="N4" s="432"/>
      <c r="O4" s="414" t="s">
        <v>20</v>
      </c>
      <c r="P4" s="412"/>
      <c r="Q4" s="413"/>
      <c r="R4" s="144">
        <f>'SS-SMI'!D12</f>
        <v>72.77</v>
      </c>
      <c r="S4" s="144">
        <f>'SS-SMI'!E12</f>
        <v>75.959999999999994</v>
      </c>
      <c r="T4" s="144">
        <f>'SS-SMI'!F12</f>
        <v>0</v>
      </c>
      <c r="U4" s="37"/>
      <c r="V4" s="37"/>
      <c r="W4" s="37"/>
      <c r="X4" s="37"/>
      <c r="Y4" s="37"/>
      <c r="Z4" s="37"/>
      <c r="AA4" s="37"/>
      <c r="AB4" s="37"/>
      <c r="AC4" s="37"/>
      <c r="AD4" s="37"/>
    </row>
    <row r="5" spans="1:33" ht="15.75" customHeight="1" x14ac:dyDescent="0.35">
      <c r="A5" s="402"/>
      <c r="B5" s="39"/>
      <c r="C5" s="39"/>
      <c r="D5" s="411"/>
      <c r="E5" s="411"/>
      <c r="F5" s="411"/>
      <c r="G5" s="41"/>
      <c r="H5" s="42"/>
      <c r="I5" s="43"/>
      <c r="J5" s="43"/>
      <c r="K5" s="43"/>
      <c r="L5" s="43"/>
      <c r="M5" s="43"/>
      <c r="N5" s="43"/>
      <c r="O5" s="414" t="s">
        <v>22</v>
      </c>
      <c r="P5" s="412"/>
      <c r="Q5" s="413"/>
      <c r="R5" s="144">
        <f>'SS-SMI'!D13</f>
        <v>4.07</v>
      </c>
      <c r="S5" s="144">
        <f>'SS-SMI'!E13</f>
        <v>4.25</v>
      </c>
      <c r="T5" s="144">
        <f>'SS-SMI'!F13</f>
        <v>0</v>
      </c>
      <c r="U5" s="37"/>
      <c r="V5" s="37"/>
      <c r="W5" s="37"/>
      <c r="X5" s="37"/>
      <c r="Y5" s="37"/>
      <c r="Z5" s="44"/>
      <c r="AA5" s="44"/>
      <c r="AB5" s="37"/>
      <c r="AC5" s="37"/>
      <c r="AD5" s="37"/>
    </row>
    <row r="6" spans="1:33" ht="15.75" customHeight="1" x14ac:dyDescent="0.35">
      <c r="A6" s="402"/>
      <c r="B6" s="46"/>
      <c r="C6" s="408" t="s">
        <v>60</v>
      </c>
      <c r="D6" s="408"/>
      <c r="E6" s="408"/>
      <c r="F6" s="409" t="str">
        <f>IF(RESUMEN!D4="","",RESUMEN!D4)</f>
        <v/>
      </c>
      <c r="G6" s="409"/>
      <c r="H6" s="43"/>
      <c r="I6" s="43"/>
      <c r="J6" s="43"/>
      <c r="K6" s="43"/>
      <c r="L6" s="43"/>
      <c r="M6" s="43"/>
      <c r="N6" s="43"/>
      <c r="O6" s="414" t="s">
        <v>24</v>
      </c>
      <c r="P6" s="412"/>
      <c r="Q6" s="413"/>
      <c r="R6" s="144">
        <f>'SS-SMI'!D14</f>
        <v>2</v>
      </c>
      <c r="S6" s="144">
        <f>'SS-SMI'!E14</f>
        <v>2.09</v>
      </c>
      <c r="T6" s="144">
        <f>'SS-SMI'!F14</f>
        <v>0</v>
      </c>
      <c r="U6" s="421"/>
      <c r="V6" s="421"/>
      <c r="W6" s="421"/>
      <c r="X6" s="421"/>
      <c r="Y6" s="421"/>
      <c r="Z6" s="47"/>
      <c r="AA6" s="47"/>
      <c r="AB6" s="37"/>
      <c r="AC6" s="37"/>
      <c r="AD6" s="37"/>
    </row>
    <row r="7" spans="1:33" ht="15.75" customHeight="1" x14ac:dyDescent="0.35">
      <c r="A7" s="402"/>
      <c r="B7" s="408" t="s">
        <v>61</v>
      </c>
      <c r="C7" s="408"/>
      <c r="D7" s="408"/>
      <c r="E7" s="408"/>
      <c r="F7" s="409" t="str">
        <f>IF(RESUMEN!D5="","",RESUMEN!D5)</f>
        <v/>
      </c>
      <c r="G7" s="409"/>
      <c r="H7" s="43"/>
      <c r="I7" s="43"/>
      <c r="J7" s="43"/>
      <c r="K7" s="43"/>
      <c r="L7" s="43"/>
      <c r="M7" s="43"/>
      <c r="N7" s="43"/>
      <c r="O7" s="422" t="s">
        <v>26</v>
      </c>
      <c r="P7" s="423"/>
      <c r="Q7" s="424"/>
      <c r="R7" s="144">
        <f>'SS-SMI'!D15</f>
        <v>3.82</v>
      </c>
      <c r="S7" s="144">
        <f>'SS-SMI'!E15</f>
        <v>3.99</v>
      </c>
      <c r="T7" s="144">
        <f>'SS-SMI'!F15</f>
        <v>0</v>
      </c>
      <c r="U7" s="428" t="s">
        <v>62</v>
      </c>
      <c r="V7" s="428"/>
      <c r="W7" s="428"/>
      <c r="X7" s="428"/>
      <c r="Y7" s="428"/>
      <c r="Z7" s="417">
        <f>'SS-SMI'!D24</f>
        <v>421</v>
      </c>
      <c r="AA7" s="417">
        <f>'SS-SMI'!E22</f>
        <v>39.466666666666669</v>
      </c>
      <c r="AB7" s="37"/>
      <c r="AC7" s="37"/>
      <c r="AD7" s="37"/>
    </row>
    <row r="8" spans="1:33" x14ac:dyDescent="0.35">
      <c r="A8" s="402"/>
      <c r="B8" s="418"/>
      <c r="C8" s="418"/>
      <c r="D8" s="418"/>
      <c r="E8" s="418"/>
      <c r="F8" s="43"/>
      <c r="G8" s="43"/>
      <c r="H8" s="43"/>
      <c r="I8" s="48"/>
      <c r="J8" s="48"/>
      <c r="K8" s="48"/>
      <c r="L8" s="48"/>
      <c r="M8" s="48"/>
      <c r="N8" s="48"/>
      <c r="O8" s="425"/>
      <c r="P8" s="426"/>
      <c r="Q8" s="427"/>
      <c r="R8" s="144">
        <f>'SS-SMI'!D16</f>
        <v>3.56</v>
      </c>
      <c r="S8" s="144">
        <f>'SS-SMI'!E16</f>
        <v>3.72</v>
      </c>
      <c r="T8" s="144">
        <f>'SS-SMI'!F16</f>
        <v>0</v>
      </c>
      <c r="U8" s="49"/>
      <c r="V8" s="49"/>
      <c r="W8" s="49"/>
      <c r="X8" s="49"/>
      <c r="Y8" s="49"/>
      <c r="Z8" s="37"/>
      <c r="AA8" s="37"/>
      <c r="AB8" s="37"/>
      <c r="AC8" s="37"/>
      <c r="AD8" s="37"/>
    </row>
    <row r="9" spans="1:33" x14ac:dyDescent="0.35">
      <c r="A9" s="402"/>
      <c r="B9" s="128"/>
      <c r="C9" s="128"/>
      <c r="D9" s="128"/>
      <c r="E9" s="128"/>
      <c r="F9" s="43"/>
      <c r="G9" s="43"/>
      <c r="H9" s="43"/>
      <c r="I9" s="48"/>
      <c r="J9" s="48"/>
      <c r="K9" s="48"/>
      <c r="L9" s="48"/>
      <c r="M9" s="48"/>
      <c r="N9" s="48"/>
      <c r="O9" s="414" t="s">
        <v>245</v>
      </c>
      <c r="P9" s="412"/>
      <c r="Q9" s="413"/>
      <c r="R9" s="144">
        <f>'SS-SMI'!D17</f>
        <v>7.6726459999999985</v>
      </c>
      <c r="S9" s="144">
        <f>'SS-SMI'!E17</f>
        <v>9.2540399999999998</v>
      </c>
      <c r="T9" s="144">
        <f>'SS-SMI'!F17</f>
        <v>0</v>
      </c>
      <c r="U9" s="49"/>
      <c r="V9" s="49"/>
      <c r="W9" s="49"/>
      <c r="X9" s="49"/>
      <c r="Y9" s="49"/>
      <c r="Z9" s="37"/>
      <c r="AA9" s="37"/>
      <c r="AB9" s="37"/>
      <c r="AC9" s="37"/>
      <c r="AD9" s="37"/>
    </row>
    <row r="10" spans="1:33" x14ac:dyDescent="0.35">
      <c r="A10" s="402"/>
      <c r="B10" s="37"/>
      <c r="C10" s="37"/>
      <c r="D10" s="37"/>
      <c r="E10" s="37"/>
      <c r="F10" s="43"/>
      <c r="G10" s="43"/>
      <c r="H10" s="43"/>
      <c r="I10" s="48"/>
      <c r="J10" s="48"/>
      <c r="K10" s="48"/>
      <c r="L10" s="48"/>
      <c r="M10" s="48"/>
      <c r="N10" s="48"/>
      <c r="O10" s="401" t="s">
        <v>246</v>
      </c>
      <c r="P10" s="401"/>
      <c r="Q10" s="401"/>
      <c r="R10" s="50">
        <f>'SS-SMI'!D18</f>
        <v>147.50264599999997</v>
      </c>
      <c r="S10" s="50">
        <f>'SS-SMI'!E18</f>
        <v>155.23404000000002</v>
      </c>
      <c r="T10" s="50">
        <f>'SS-SMI'!F18</f>
        <v>0</v>
      </c>
      <c r="U10" s="37"/>
      <c r="V10" s="37"/>
      <c r="W10" s="37"/>
      <c r="X10" s="37"/>
      <c r="Y10" s="37"/>
      <c r="Z10" s="37"/>
      <c r="AA10" s="37"/>
      <c r="AB10" s="37"/>
      <c r="AC10" s="37"/>
      <c r="AD10" s="37"/>
    </row>
    <row r="11" spans="1:33" x14ac:dyDescent="0.35">
      <c r="A11" s="402"/>
      <c r="B11" s="37"/>
      <c r="C11" s="37"/>
      <c r="D11" s="37"/>
      <c r="E11" s="51"/>
      <c r="F11" s="43"/>
      <c r="G11" s="43"/>
      <c r="H11" s="43"/>
      <c r="I11" s="52"/>
      <c r="J11" s="52"/>
      <c r="K11" s="52"/>
      <c r="L11" s="52"/>
      <c r="M11" s="52"/>
      <c r="N11" s="52"/>
      <c r="O11" s="401" t="s">
        <v>63</v>
      </c>
      <c r="P11" s="401"/>
      <c r="Q11" s="401"/>
      <c r="R11" s="142">
        <f>'SS-SMI'!D22</f>
        <v>37.799999999999997</v>
      </c>
      <c r="S11" s="142">
        <f>'SS-SMI'!E22</f>
        <v>39.466666666666669</v>
      </c>
      <c r="T11" s="142">
        <f>'SS-SMI'!F22</f>
        <v>0</v>
      </c>
      <c r="U11" s="37"/>
      <c r="V11" s="37"/>
      <c r="W11" s="37"/>
      <c r="X11" s="37"/>
      <c r="Y11" s="37"/>
      <c r="Z11" s="37"/>
      <c r="AA11" s="37"/>
      <c r="AB11" s="53"/>
      <c r="AC11" s="37"/>
      <c r="AD11" s="37"/>
    </row>
    <row r="12" spans="1:33" x14ac:dyDescent="0.35">
      <c r="A12" s="402"/>
      <c r="B12" s="37"/>
      <c r="C12" s="37"/>
      <c r="D12" s="37"/>
      <c r="E12" s="37"/>
      <c r="F12" s="37"/>
      <c r="G12" s="37"/>
      <c r="H12" s="43"/>
      <c r="I12" s="43"/>
      <c r="J12" s="43"/>
      <c r="K12" s="43"/>
      <c r="L12" s="43"/>
      <c r="M12" s="43"/>
      <c r="N12" s="43"/>
      <c r="O12" s="141"/>
      <c r="P12" s="401" t="s">
        <v>64</v>
      </c>
      <c r="Q12" s="401"/>
      <c r="R12" s="145">
        <f>'SS-SMI'!D21</f>
        <v>1134</v>
      </c>
      <c r="S12" s="145">
        <f>'SS-SMI'!E21</f>
        <v>1184</v>
      </c>
      <c r="T12" s="145">
        <f>'SS-SMI'!F21</f>
        <v>0</v>
      </c>
      <c r="U12" s="37"/>
      <c r="V12" s="37"/>
      <c r="W12" s="37"/>
      <c r="X12" s="37"/>
      <c r="Y12" s="37"/>
      <c r="Z12" s="37"/>
      <c r="AA12" s="37"/>
      <c r="AB12" s="37"/>
      <c r="AC12" s="37"/>
      <c r="AD12" s="37"/>
    </row>
    <row r="13" spans="1:33" ht="15" customHeight="1" x14ac:dyDescent="0.35">
      <c r="A13" s="360"/>
      <c r="B13" s="37"/>
      <c r="C13" s="37"/>
      <c r="D13" s="37"/>
      <c r="E13" s="37"/>
      <c r="F13" s="419" t="s">
        <v>65</v>
      </c>
      <c r="G13" s="419"/>
      <c r="H13" s="54"/>
      <c r="I13" s="420" t="s">
        <v>66</v>
      </c>
      <c r="J13" s="420"/>
      <c r="K13" s="420"/>
      <c r="L13" s="54"/>
      <c r="M13" s="43"/>
      <c r="N13" s="43"/>
      <c r="O13" s="42"/>
      <c r="P13" s="42"/>
      <c r="Q13" s="42"/>
      <c r="R13" s="42"/>
      <c r="S13" s="37"/>
      <c r="T13" s="37"/>
      <c r="U13" s="37"/>
      <c r="V13" s="37"/>
      <c r="W13" s="416" t="s">
        <v>67</v>
      </c>
      <c r="X13" s="416"/>
      <c r="Y13" s="416"/>
      <c r="Z13" s="37"/>
      <c r="AA13" s="37"/>
      <c r="AB13" s="37"/>
      <c r="AC13" s="37"/>
      <c r="AD13" s="37"/>
    </row>
    <row r="14" spans="1:33" ht="69.75" customHeight="1" x14ac:dyDescent="0.35">
      <c r="A14" s="326" t="s">
        <v>68</v>
      </c>
      <c r="B14" s="326" t="s">
        <v>41</v>
      </c>
      <c r="C14" s="326" t="s">
        <v>69</v>
      </c>
      <c r="D14" s="326" t="s">
        <v>70</v>
      </c>
      <c r="E14" s="326" t="s">
        <v>71</v>
      </c>
      <c r="F14" s="326" t="s">
        <v>72</v>
      </c>
      <c r="G14" s="326" t="s">
        <v>73</v>
      </c>
      <c r="H14" s="326" t="s">
        <v>13</v>
      </c>
      <c r="I14" s="326" t="s">
        <v>74</v>
      </c>
      <c r="J14" s="326" t="s">
        <v>75</v>
      </c>
      <c r="K14" s="326" t="s">
        <v>76</v>
      </c>
      <c r="L14" s="326" t="s">
        <v>226</v>
      </c>
      <c r="M14" s="326" t="s">
        <v>78</v>
      </c>
      <c r="N14" s="326" t="s">
        <v>79</v>
      </c>
      <c r="O14" s="326" t="s">
        <v>80</v>
      </c>
      <c r="P14" s="326" t="s">
        <v>81</v>
      </c>
      <c r="Q14" s="326" t="s">
        <v>82</v>
      </c>
      <c r="R14" s="326" t="s">
        <v>83</v>
      </c>
      <c r="S14" s="326" t="s">
        <v>84</v>
      </c>
      <c r="T14" s="326" t="s">
        <v>85</v>
      </c>
      <c r="U14" s="326" t="s">
        <v>86</v>
      </c>
      <c r="V14" s="326" t="s">
        <v>87</v>
      </c>
      <c r="W14" s="326" t="s">
        <v>88</v>
      </c>
      <c r="X14" s="326" t="s">
        <v>89</v>
      </c>
      <c r="Y14" s="326" t="s">
        <v>90</v>
      </c>
      <c r="Z14" s="326" t="s">
        <v>91</v>
      </c>
      <c r="AA14" s="326" t="s">
        <v>92</v>
      </c>
      <c r="AB14" s="326" t="s">
        <v>93</v>
      </c>
      <c r="AC14" s="326" t="s">
        <v>94</v>
      </c>
      <c r="AD14" s="326" t="s">
        <v>45</v>
      </c>
    </row>
    <row r="15" spans="1:33" ht="20.149999999999999" customHeight="1" x14ac:dyDescent="0.35">
      <c r="A15" s="327">
        <v>1</v>
      </c>
      <c r="B15" s="328" t="str">
        <f>IF(RESUMEN!B9="","",RESUMEN!B9)</f>
        <v/>
      </c>
      <c r="C15" s="329" t="str">
        <f>IF(RESUMEN!C9="","",RESUMEN!C9)</f>
        <v/>
      </c>
      <c r="D15" s="328" t="str">
        <f>IF(RESUMEN!D9="","",RESUMEN!D9)</f>
        <v/>
      </c>
      <c r="E15" s="330"/>
      <c r="F15" s="331">
        <f>IF(G15&gt;E15, "error",E15-G15)</f>
        <v>0</v>
      </c>
      <c r="G15" s="330"/>
      <c r="H15" s="330"/>
      <c r="I15" s="332">
        <f>IF(H15=$R$2,'SS-SMI'!$H$22,IF(H15=$S$2,'SS-SMI'!$I$22,IF(H15=$T$2,'SS-SMI'!$J$22,0)))</f>
        <v>0</v>
      </c>
      <c r="J15" s="332">
        <f>SUM(I15*E15)</f>
        <v>0</v>
      </c>
      <c r="K15" s="332">
        <f t="shared" ref="K15:K83" si="0">SUM(J15*14/12)</f>
        <v>0</v>
      </c>
      <c r="L15" s="333"/>
      <c r="M15" s="333"/>
      <c r="N15" s="333"/>
      <c r="O15" s="332">
        <f t="shared" ref="O15:O46" si="1">SUM(L15)</f>
        <v>0</v>
      </c>
      <c r="P15" s="332">
        <f t="shared" ref="P15:P46" si="2">SUM(O15-N15)</f>
        <v>0</v>
      </c>
      <c r="Q15" s="332">
        <f>IF(E15="",0,IF(H15=$R$2,$R$10*F15/E15,IF(H15=$S$2,$S$10*F15/E15,IF(H15=$T$2,$T$10*F15/E15,0))))</f>
        <v>0</v>
      </c>
      <c r="R15" s="334">
        <f>IF(E15="",0,IF(H15=$R$2,$R$10*G15/E15,IF(H15=$S$2,$S$10*G15/E15,IF(H15=$T$2,$T$10*G15/E15,0))))</f>
        <v>0</v>
      </c>
      <c r="S15" s="335">
        <v>0</v>
      </c>
      <c r="T15" s="335">
        <v>0</v>
      </c>
      <c r="U15" s="335"/>
      <c r="V15" s="336">
        <f t="shared" ref="V15:V83" si="3">SUM(O15+Q15+R15-S15-T15)</f>
        <v>0</v>
      </c>
      <c r="W15" s="336">
        <f>P15+Q15+R15-S15-T15</f>
        <v>0</v>
      </c>
      <c r="X15" s="333"/>
      <c r="Y15" s="337">
        <f>IF(X15&lt;&gt;0,SUM((P15-S15-T15+R15+Q15)+X15),W15)</f>
        <v>0</v>
      </c>
      <c r="Z15" s="338"/>
      <c r="AA15" s="339"/>
      <c r="AB15" s="340"/>
      <c r="AC15" s="339"/>
      <c r="AD15" s="341">
        <f t="shared" ref="AD15:AD46" si="4">IF((Y15&gt;V15),0,(V15-Y15))</f>
        <v>0</v>
      </c>
      <c r="AG15" s="55" t="s">
        <v>95</v>
      </c>
    </row>
    <row r="16" spans="1:33" ht="20.149999999999999" customHeight="1" x14ac:dyDescent="0.35">
      <c r="A16" s="327">
        <f>SUM(A15+1)</f>
        <v>2</v>
      </c>
      <c r="B16" s="328" t="str">
        <f>IF(RESUMEN!B10="","",RESUMEN!B10)</f>
        <v/>
      </c>
      <c r="C16" s="329" t="str">
        <f>IF(RESUMEN!C10="","",RESUMEN!C10)</f>
        <v/>
      </c>
      <c r="D16" s="328" t="str">
        <f>IF(RESUMEN!D10="","",RESUMEN!D10)</f>
        <v/>
      </c>
      <c r="E16" s="330"/>
      <c r="F16" s="331">
        <f t="shared" ref="F16:F83" si="5">IF(G16&gt;E16, "error",E16-G16)</f>
        <v>0</v>
      </c>
      <c r="G16" s="330"/>
      <c r="H16" s="330"/>
      <c r="I16" s="332">
        <f>IF(H16=$R$2,'SS-SMI'!$H$22,IF(H16=$S$2,'SS-SMI'!$I$22,IF(H16=$T$2,'SS-SMI'!$J$22,0)))</f>
        <v>0</v>
      </c>
      <c r="J16" s="332">
        <f t="shared" ref="J16:J83" si="6">SUM(I16*E16)</f>
        <v>0</v>
      </c>
      <c r="K16" s="332">
        <f t="shared" si="0"/>
        <v>0</v>
      </c>
      <c r="L16" s="333"/>
      <c r="M16" s="333"/>
      <c r="N16" s="333"/>
      <c r="O16" s="332">
        <f t="shared" si="1"/>
        <v>0</v>
      </c>
      <c r="P16" s="332">
        <f t="shared" si="2"/>
        <v>0</v>
      </c>
      <c r="Q16" s="332">
        <f t="shared" ref="Q16:Q83" si="7">IF(E16="",0,IF(H16=$R$2,$R$10*F16/E16,IF(H16=$S$2,$S$10*F16/E16,IF(H16=$T$2,$T$10*F16/E16,0))))</f>
        <v>0</v>
      </c>
      <c r="R16" s="334">
        <f t="shared" ref="R16:R83" si="8">IF(E16="",0,IF(H16=$R$2,$R$10*G16/E16,IF(H16=$S$2,$S$10*G16/E16,IF(H16=$T$2,$T$10*G16/E16,0))))</f>
        <v>0</v>
      </c>
      <c r="S16" s="335">
        <v>0</v>
      </c>
      <c r="T16" s="335">
        <v>0</v>
      </c>
      <c r="U16" s="335"/>
      <c r="V16" s="336">
        <f t="shared" si="3"/>
        <v>0</v>
      </c>
      <c r="W16" s="336">
        <f t="shared" ref="W16:W83" si="9">P16+Q16+R16-S16-T16</f>
        <v>0</v>
      </c>
      <c r="X16" s="333"/>
      <c r="Y16" s="337">
        <f t="shared" ref="Y16:Y83" si="10">IF(X16&lt;&gt;0,SUM((P16-S16-T16+R16+Q16)+X16),W16)</f>
        <v>0</v>
      </c>
      <c r="Z16" s="338"/>
      <c r="AA16" s="339"/>
      <c r="AB16" s="340"/>
      <c r="AC16" s="339"/>
      <c r="AD16" s="341">
        <f t="shared" si="4"/>
        <v>0</v>
      </c>
      <c r="AG16" s="55" t="s">
        <v>96</v>
      </c>
    </row>
    <row r="17" spans="1:33" ht="20.149999999999999" customHeight="1" x14ac:dyDescent="0.35">
      <c r="A17" s="327">
        <f t="shared" ref="A17:A83" si="11">SUM(A16+1)</f>
        <v>3</v>
      </c>
      <c r="B17" s="328" t="str">
        <f>IF(RESUMEN!B11="","",RESUMEN!B11)</f>
        <v/>
      </c>
      <c r="C17" s="329" t="str">
        <f>IF(RESUMEN!C11="","",RESUMEN!C11)</f>
        <v/>
      </c>
      <c r="D17" s="328" t="str">
        <f>IF(RESUMEN!D11="","",RESUMEN!D11)</f>
        <v/>
      </c>
      <c r="E17" s="330"/>
      <c r="F17" s="331">
        <f t="shared" si="5"/>
        <v>0</v>
      </c>
      <c r="G17" s="330"/>
      <c r="H17" s="330"/>
      <c r="I17" s="332">
        <f>IF(H17=$R$2,'SS-SMI'!$H$22,IF(H17=$S$2,'SS-SMI'!$I$22,IF(H17=$T$2,'SS-SMI'!$J$22,0)))</f>
        <v>0</v>
      </c>
      <c r="J17" s="332">
        <f t="shared" si="6"/>
        <v>0</v>
      </c>
      <c r="K17" s="332">
        <f t="shared" si="0"/>
        <v>0</v>
      </c>
      <c r="L17" s="333"/>
      <c r="M17" s="333"/>
      <c r="N17" s="333"/>
      <c r="O17" s="332">
        <f t="shared" si="1"/>
        <v>0</v>
      </c>
      <c r="P17" s="332">
        <f t="shared" si="2"/>
        <v>0</v>
      </c>
      <c r="Q17" s="332">
        <f t="shared" si="7"/>
        <v>0</v>
      </c>
      <c r="R17" s="334">
        <f t="shared" si="8"/>
        <v>0</v>
      </c>
      <c r="S17" s="335">
        <v>0</v>
      </c>
      <c r="T17" s="335">
        <v>0</v>
      </c>
      <c r="U17" s="335"/>
      <c r="V17" s="336">
        <f t="shared" si="3"/>
        <v>0</v>
      </c>
      <c r="W17" s="336">
        <f t="shared" si="9"/>
        <v>0</v>
      </c>
      <c r="X17" s="333"/>
      <c r="Y17" s="337">
        <f t="shared" si="10"/>
        <v>0</v>
      </c>
      <c r="Z17" s="338"/>
      <c r="AA17" s="339"/>
      <c r="AB17" s="340"/>
      <c r="AC17" s="339"/>
      <c r="AD17" s="341">
        <f t="shared" si="4"/>
        <v>0</v>
      </c>
      <c r="AG17" s="55" t="s">
        <v>97</v>
      </c>
    </row>
    <row r="18" spans="1:33" ht="20.149999999999999" customHeight="1" x14ac:dyDescent="0.35">
      <c r="A18" s="327">
        <f t="shared" si="11"/>
        <v>4</v>
      </c>
      <c r="B18" s="328" t="str">
        <f>IF(RESUMEN!B12="","",RESUMEN!B12)</f>
        <v/>
      </c>
      <c r="C18" s="329" t="str">
        <f>IF(RESUMEN!C12="","",RESUMEN!C12)</f>
        <v/>
      </c>
      <c r="D18" s="328" t="str">
        <f>IF(RESUMEN!D12="","",RESUMEN!D12)</f>
        <v/>
      </c>
      <c r="E18" s="330"/>
      <c r="F18" s="331">
        <f t="shared" si="5"/>
        <v>0</v>
      </c>
      <c r="G18" s="330"/>
      <c r="H18" s="330"/>
      <c r="I18" s="332">
        <f>IF(H18=$R$2,'SS-SMI'!$H$22,IF(H18=$S$2,'SS-SMI'!$I$22,IF(H18=$T$2,'SS-SMI'!$J$22,0)))</f>
        <v>0</v>
      </c>
      <c r="J18" s="332">
        <f t="shared" si="6"/>
        <v>0</v>
      </c>
      <c r="K18" s="332">
        <f t="shared" si="0"/>
        <v>0</v>
      </c>
      <c r="L18" s="333"/>
      <c r="M18" s="333"/>
      <c r="N18" s="333"/>
      <c r="O18" s="332">
        <f t="shared" si="1"/>
        <v>0</v>
      </c>
      <c r="P18" s="332">
        <f t="shared" si="2"/>
        <v>0</v>
      </c>
      <c r="Q18" s="332">
        <f t="shared" si="7"/>
        <v>0</v>
      </c>
      <c r="R18" s="334">
        <f t="shared" si="8"/>
        <v>0</v>
      </c>
      <c r="S18" s="335">
        <v>0</v>
      </c>
      <c r="T18" s="335">
        <v>0</v>
      </c>
      <c r="U18" s="335"/>
      <c r="V18" s="336">
        <f t="shared" si="3"/>
        <v>0</v>
      </c>
      <c r="W18" s="336">
        <f t="shared" si="9"/>
        <v>0</v>
      </c>
      <c r="X18" s="333"/>
      <c r="Y18" s="337">
        <f t="shared" si="10"/>
        <v>0</v>
      </c>
      <c r="Z18" s="338"/>
      <c r="AA18" s="339"/>
      <c r="AB18" s="340"/>
      <c r="AC18" s="339"/>
      <c r="AD18" s="341">
        <f t="shared" si="4"/>
        <v>0</v>
      </c>
    </row>
    <row r="19" spans="1:33" ht="20.149999999999999" customHeight="1" x14ac:dyDescent="0.35">
      <c r="A19" s="327">
        <f t="shared" si="11"/>
        <v>5</v>
      </c>
      <c r="B19" s="328" t="str">
        <f>IF(RESUMEN!B13="","",RESUMEN!B13)</f>
        <v/>
      </c>
      <c r="C19" s="329" t="str">
        <f>IF(RESUMEN!C13="","",RESUMEN!C13)</f>
        <v/>
      </c>
      <c r="D19" s="328" t="str">
        <f>IF(RESUMEN!D13="","",RESUMEN!D13)</f>
        <v/>
      </c>
      <c r="E19" s="330"/>
      <c r="F19" s="331">
        <f t="shared" si="5"/>
        <v>0</v>
      </c>
      <c r="G19" s="330"/>
      <c r="H19" s="330"/>
      <c r="I19" s="332">
        <f>IF(H19=$R$2,'SS-SMI'!$H$22,IF(H19=$S$2,'SS-SMI'!$I$22,IF(H19=$T$2,'SS-SMI'!$J$22,0)))</f>
        <v>0</v>
      </c>
      <c r="J19" s="332">
        <f t="shared" si="6"/>
        <v>0</v>
      </c>
      <c r="K19" s="332">
        <f t="shared" si="0"/>
        <v>0</v>
      </c>
      <c r="L19" s="333"/>
      <c r="M19" s="333"/>
      <c r="N19" s="333"/>
      <c r="O19" s="332">
        <f t="shared" si="1"/>
        <v>0</v>
      </c>
      <c r="P19" s="332">
        <f t="shared" si="2"/>
        <v>0</v>
      </c>
      <c r="Q19" s="332">
        <f t="shared" si="7"/>
        <v>0</v>
      </c>
      <c r="R19" s="334">
        <f t="shared" si="8"/>
        <v>0</v>
      </c>
      <c r="S19" s="335">
        <v>0</v>
      </c>
      <c r="T19" s="335">
        <v>0</v>
      </c>
      <c r="U19" s="335"/>
      <c r="V19" s="336">
        <f t="shared" si="3"/>
        <v>0</v>
      </c>
      <c r="W19" s="336">
        <f t="shared" si="9"/>
        <v>0</v>
      </c>
      <c r="X19" s="333"/>
      <c r="Y19" s="337">
        <f t="shared" si="10"/>
        <v>0</v>
      </c>
      <c r="Z19" s="338"/>
      <c r="AA19" s="339"/>
      <c r="AB19" s="340"/>
      <c r="AC19" s="339"/>
      <c r="AD19" s="341">
        <f t="shared" si="4"/>
        <v>0</v>
      </c>
    </row>
    <row r="20" spans="1:33" ht="20.149999999999999" customHeight="1" x14ac:dyDescent="0.35">
      <c r="A20" s="327">
        <f t="shared" si="11"/>
        <v>6</v>
      </c>
      <c r="B20" s="328" t="str">
        <f>IF(RESUMEN!B14="","",RESUMEN!B14)</f>
        <v/>
      </c>
      <c r="C20" s="329" t="str">
        <f>IF(RESUMEN!C14="","",RESUMEN!C14)</f>
        <v/>
      </c>
      <c r="D20" s="328" t="str">
        <f>IF(RESUMEN!D14="","",RESUMEN!D14)</f>
        <v/>
      </c>
      <c r="E20" s="330"/>
      <c r="F20" s="331">
        <f t="shared" si="5"/>
        <v>0</v>
      </c>
      <c r="G20" s="330"/>
      <c r="H20" s="330"/>
      <c r="I20" s="332">
        <f>IF(H20=$R$2,'SS-SMI'!$H$22,IF(H20=$S$2,'SS-SMI'!$I$22,IF(H20=$T$2,'SS-SMI'!$J$22,0)))</f>
        <v>0</v>
      </c>
      <c r="J20" s="332">
        <f t="shared" si="6"/>
        <v>0</v>
      </c>
      <c r="K20" s="332">
        <f t="shared" si="0"/>
        <v>0</v>
      </c>
      <c r="L20" s="333"/>
      <c r="M20" s="333"/>
      <c r="N20" s="333"/>
      <c r="O20" s="332">
        <f t="shared" si="1"/>
        <v>0</v>
      </c>
      <c r="P20" s="332">
        <f t="shared" si="2"/>
        <v>0</v>
      </c>
      <c r="Q20" s="332">
        <f t="shared" si="7"/>
        <v>0</v>
      </c>
      <c r="R20" s="334">
        <f t="shared" si="8"/>
        <v>0</v>
      </c>
      <c r="S20" s="335">
        <v>0</v>
      </c>
      <c r="T20" s="335">
        <v>0</v>
      </c>
      <c r="U20" s="335"/>
      <c r="V20" s="336">
        <f t="shared" si="3"/>
        <v>0</v>
      </c>
      <c r="W20" s="336">
        <f t="shared" si="9"/>
        <v>0</v>
      </c>
      <c r="X20" s="333"/>
      <c r="Y20" s="337">
        <f t="shared" si="10"/>
        <v>0</v>
      </c>
      <c r="Z20" s="338"/>
      <c r="AA20" s="339"/>
      <c r="AB20" s="340"/>
      <c r="AC20" s="339"/>
      <c r="AD20" s="341">
        <f t="shared" si="4"/>
        <v>0</v>
      </c>
    </row>
    <row r="21" spans="1:33" ht="20.149999999999999" customHeight="1" x14ac:dyDescent="0.35">
      <c r="A21" s="327">
        <f t="shared" si="11"/>
        <v>7</v>
      </c>
      <c r="B21" s="328" t="str">
        <f>IF(RESUMEN!B15="","",RESUMEN!B15)</f>
        <v/>
      </c>
      <c r="C21" s="329" t="str">
        <f>IF(RESUMEN!C15="","",RESUMEN!C15)</f>
        <v/>
      </c>
      <c r="D21" s="328" t="str">
        <f>IF(RESUMEN!D15="","",RESUMEN!D15)</f>
        <v/>
      </c>
      <c r="E21" s="330"/>
      <c r="F21" s="331">
        <f t="shared" si="5"/>
        <v>0</v>
      </c>
      <c r="G21" s="330"/>
      <c r="H21" s="330"/>
      <c r="I21" s="332">
        <f>IF(H21=$R$2,'SS-SMI'!$H$22,IF(H21=$S$2,'SS-SMI'!$I$22,IF(H21=$T$2,'SS-SMI'!$J$22,0)))</f>
        <v>0</v>
      </c>
      <c r="J21" s="332">
        <f t="shared" si="6"/>
        <v>0</v>
      </c>
      <c r="K21" s="332">
        <f t="shared" si="0"/>
        <v>0</v>
      </c>
      <c r="L21" s="333"/>
      <c r="M21" s="333"/>
      <c r="N21" s="333"/>
      <c r="O21" s="332">
        <f t="shared" si="1"/>
        <v>0</v>
      </c>
      <c r="P21" s="332">
        <f t="shared" si="2"/>
        <v>0</v>
      </c>
      <c r="Q21" s="332">
        <f t="shared" si="7"/>
        <v>0</v>
      </c>
      <c r="R21" s="334">
        <f t="shared" si="8"/>
        <v>0</v>
      </c>
      <c r="S21" s="335">
        <v>0</v>
      </c>
      <c r="T21" s="335">
        <v>0</v>
      </c>
      <c r="U21" s="335"/>
      <c r="V21" s="336">
        <f t="shared" si="3"/>
        <v>0</v>
      </c>
      <c r="W21" s="336">
        <f t="shared" si="9"/>
        <v>0</v>
      </c>
      <c r="X21" s="333"/>
      <c r="Y21" s="337">
        <f t="shared" si="10"/>
        <v>0</v>
      </c>
      <c r="Z21" s="338"/>
      <c r="AA21" s="339"/>
      <c r="AB21" s="340"/>
      <c r="AC21" s="339"/>
      <c r="AD21" s="341">
        <f t="shared" si="4"/>
        <v>0</v>
      </c>
    </row>
    <row r="22" spans="1:33" ht="20.149999999999999" customHeight="1" x14ac:dyDescent="0.35">
      <c r="A22" s="327">
        <f t="shared" si="11"/>
        <v>8</v>
      </c>
      <c r="B22" s="328" t="str">
        <f>IF(RESUMEN!B16="","",RESUMEN!B16)</f>
        <v/>
      </c>
      <c r="C22" s="329" t="str">
        <f>IF(RESUMEN!C16="","",RESUMEN!C16)</f>
        <v/>
      </c>
      <c r="D22" s="328" t="str">
        <f>IF(RESUMEN!D16="","",RESUMEN!D16)</f>
        <v/>
      </c>
      <c r="E22" s="330"/>
      <c r="F22" s="331">
        <f t="shared" si="5"/>
        <v>0</v>
      </c>
      <c r="G22" s="330"/>
      <c r="H22" s="330"/>
      <c r="I22" s="332">
        <f>IF(H22=$R$2,'SS-SMI'!$H$22,IF(H22=$S$2,'SS-SMI'!$I$22,IF(H22=$T$2,'SS-SMI'!$J$22,0)))</f>
        <v>0</v>
      </c>
      <c r="J22" s="332">
        <f t="shared" si="6"/>
        <v>0</v>
      </c>
      <c r="K22" s="332">
        <f t="shared" si="0"/>
        <v>0</v>
      </c>
      <c r="L22" s="333"/>
      <c r="M22" s="333"/>
      <c r="N22" s="333"/>
      <c r="O22" s="332">
        <f t="shared" si="1"/>
        <v>0</v>
      </c>
      <c r="P22" s="332">
        <f t="shared" si="2"/>
        <v>0</v>
      </c>
      <c r="Q22" s="332">
        <f t="shared" si="7"/>
        <v>0</v>
      </c>
      <c r="R22" s="334">
        <f t="shared" si="8"/>
        <v>0</v>
      </c>
      <c r="S22" s="335">
        <v>0</v>
      </c>
      <c r="T22" s="335">
        <v>0</v>
      </c>
      <c r="U22" s="335"/>
      <c r="V22" s="336">
        <f t="shared" si="3"/>
        <v>0</v>
      </c>
      <c r="W22" s="336">
        <f t="shared" si="9"/>
        <v>0</v>
      </c>
      <c r="X22" s="333"/>
      <c r="Y22" s="337">
        <f t="shared" si="10"/>
        <v>0</v>
      </c>
      <c r="Z22" s="338"/>
      <c r="AA22" s="339"/>
      <c r="AB22" s="340"/>
      <c r="AC22" s="339"/>
      <c r="AD22" s="341">
        <f t="shared" si="4"/>
        <v>0</v>
      </c>
    </row>
    <row r="23" spans="1:33" ht="20.149999999999999" customHeight="1" x14ac:dyDescent="0.35">
      <c r="A23" s="327">
        <f t="shared" si="11"/>
        <v>9</v>
      </c>
      <c r="B23" s="328" t="str">
        <f>IF(RESUMEN!B17="","",RESUMEN!B17)</f>
        <v/>
      </c>
      <c r="C23" s="329" t="str">
        <f>IF(RESUMEN!C17="","",RESUMEN!C17)</f>
        <v/>
      </c>
      <c r="D23" s="328" t="str">
        <f>IF(RESUMEN!D17="","",RESUMEN!D17)</f>
        <v/>
      </c>
      <c r="E23" s="330"/>
      <c r="F23" s="331">
        <f t="shared" si="5"/>
        <v>0</v>
      </c>
      <c r="G23" s="330"/>
      <c r="H23" s="330"/>
      <c r="I23" s="332">
        <f>IF(H23=$R$2,'SS-SMI'!$H$22,IF(H23=$S$2,'SS-SMI'!$I$22,IF(H23=$T$2,'SS-SMI'!$J$22,0)))</f>
        <v>0</v>
      </c>
      <c r="J23" s="332">
        <f t="shared" si="6"/>
        <v>0</v>
      </c>
      <c r="K23" s="332">
        <f t="shared" si="0"/>
        <v>0</v>
      </c>
      <c r="L23" s="333"/>
      <c r="M23" s="333"/>
      <c r="N23" s="333"/>
      <c r="O23" s="332">
        <f t="shared" si="1"/>
        <v>0</v>
      </c>
      <c r="P23" s="332">
        <f t="shared" si="2"/>
        <v>0</v>
      </c>
      <c r="Q23" s="332">
        <f t="shared" si="7"/>
        <v>0</v>
      </c>
      <c r="R23" s="334">
        <f t="shared" si="8"/>
        <v>0</v>
      </c>
      <c r="S23" s="335">
        <v>0</v>
      </c>
      <c r="T23" s="335">
        <v>0</v>
      </c>
      <c r="U23" s="335"/>
      <c r="V23" s="336">
        <f t="shared" si="3"/>
        <v>0</v>
      </c>
      <c r="W23" s="336">
        <f t="shared" si="9"/>
        <v>0</v>
      </c>
      <c r="X23" s="333"/>
      <c r="Y23" s="337">
        <f t="shared" si="10"/>
        <v>0</v>
      </c>
      <c r="Z23" s="338"/>
      <c r="AA23" s="339"/>
      <c r="AB23" s="340"/>
      <c r="AC23" s="339"/>
      <c r="AD23" s="341">
        <f t="shared" si="4"/>
        <v>0</v>
      </c>
    </row>
    <row r="24" spans="1:33" ht="20.149999999999999" customHeight="1" x14ac:dyDescent="0.35">
      <c r="A24" s="327">
        <f t="shared" si="11"/>
        <v>10</v>
      </c>
      <c r="B24" s="328" t="str">
        <f>IF(RESUMEN!B18="","",RESUMEN!B18)</f>
        <v/>
      </c>
      <c r="C24" s="329" t="str">
        <f>IF(RESUMEN!C18="","",RESUMEN!C18)</f>
        <v/>
      </c>
      <c r="D24" s="328" t="str">
        <f>IF(RESUMEN!D18="","",RESUMEN!D18)</f>
        <v/>
      </c>
      <c r="E24" s="330"/>
      <c r="F24" s="331">
        <f t="shared" si="5"/>
        <v>0</v>
      </c>
      <c r="G24" s="330"/>
      <c r="H24" s="330"/>
      <c r="I24" s="332">
        <f>IF(H24=$R$2,'SS-SMI'!$H$22,IF(H24=$S$2,'SS-SMI'!$I$22,IF(H24=$T$2,'SS-SMI'!$J$22,0)))</f>
        <v>0</v>
      </c>
      <c r="J24" s="332">
        <f t="shared" si="6"/>
        <v>0</v>
      </c>
      <c r="K24" s="332">
        <f t="shared" si="0"/>
        <v>0</v>
      </c>
      <c r="L24" s="333"/>
      <c r="M24" s="333"/>
      <c r="N24" s="333"/>
      <c r="O24" s="332">
        <f t="shared" si="1"/>
        <v>0</v>
      </c>
      <c r="P24" s="332">
        <f t="shared" si="2"/>
        <v>0</v>
      </c>
      <c r="Q24" s="332">
        <f t="shared" si="7"/>
        <v>0</v>
      </c>
      <c r="R24" s="334">
        <f t="shared" si="8"/>
        <v>0</v>
      </c>
      <c r="S24" s="335">
        <v>0</v>
      </c>
      <c r="T24" s="335">
        <v>0</v>
      </c>
      <c r="U24" s="335"/>
      <c r="V24" s="336">
        <f t="shared" si="3"/>
        <v>0</v>
      </c>
      <c r="W24" s="336">
        <f t="shared" si="9"/>
        <v>0</v>
      </c>
      <c r="X24" s="333"/>
      <c r="Y24" s="337">
        <f t="shared" si="10"/>
        <v>0</v>
      </c>
      <c r="Z24" s="338"/>
      <c r="AA24" s="339"/>
      <c r="AB24" s="340"/>
      <c r="AC24" s="339"/>
      <c r="AD24" s="341">
        <f t="shared" si="4"/>
        <v>0</v>
      </c>
    </row>
    <row r="25" spans="1:33" ht="20.149999999999999" customHeight="1" x14ac:dyDescent="0.35">
      <c r="A25" s="327">
        <f t="shared" si="11"/>
        <v>11</v>
      </c>
      <c r="B25" s="328" t="str">
        <f>IF(RESUMEN!B19="","",RESUMEN!B19)</f>
        <v/>
      </c>
      <c r="C25" s="329" t="str">
        <f>IF(RESUMEN!C19="","",RESUMEN!C19)</f>
        <v/>
      </c>
      <c r="D25" s="328" t="str">
        <f>IF(RESUMEN!D19="","",RESUMEN!D19)</f>
        <v/>
      </c>
      <c r="E25" s="330"/>
      <c r="F25" s="331">
        <f t="shared" si="5"/>
        <v>0</v>
      </c>
      <c r="G25" s="330"/>
      <c r="H25" s="330"/>
      <c r="I25" s="332">
        <f>IF(H25=$R$2,'SS-SMI'!$H$22,IF(H25=$S$2,'SS-SMI'!$I$22,IF(H25=$T$2,'SS-SMI'!$J$22,0)))</f>
        <v>0</v>
      </c>
      <c r="J25" s="332">
        <f t="shared" si="6"/>
        <v>0</v>
      </c>
      <c r="K25" s="332">
        <f t="shared" si="0"/>
        <v>0</v>
      </c>
      <c r="L25" s="333"/>
      <c r="M25" s="333"/>
      <c r="N25" s="333"/>
      <c r="O25" s="332">
        <f t="shared" si="1"/>
        <v>0</v>
      </c>
      <c r="P25" s="332">
        <f t="shared" si="2"/>
        <v>0</v>
      </c>
      <c r="Q25" s="332">
        <f t="shared" si="7"/>
        <v>0</v>
      </c>
      <c r="R25" s="334">
        <f t="shared" si="8"/>
        <v>0</v>
      </c>
      <c r="S25" s="335">
        <v>0</v>
      </c>
      <c r="T25" s="335">
        <v>0</v>
      </c>
      <c r="U25" s="335"/>
      <c r="V25" s="336">
        <f t="shared" si="3"/>
        <v>0</v>
      </c>
      <c r="W25" s="336">
        <f t="shared" si="9"/>
        <v>0</v>
      </c>
      <c r="X25" s="333"/>
      <c r="Y25" s="337">
        <f t="shared" si="10"/>
        <v>0</v>
      </c>
      <c r="Z25" s="338"/>
      <c r="AA25" s="339"/>
      <c r="AB25" s="340"/>
      <c r="AC25" s="339"/>
      <c r="AD25" s="341">
        <f t="shared" si="4"/>
        <v>0</v>
      </c>
    </row>
    <row r="26" spans="1:33" ht="20.149999999999999" customHeight="1" x14ac:dyDescent="0.35">
      <c r="A26" s="327">
        <f t="shared" si="11"/>
        <v>12</v>
      </c>
      <c r="B26" s="328" t="str">
        <f>IF(RESUMEN!B20="","",RESUMEN!B20)</f>
        <v/>
      </c>
      <c r="C26" s="329" t="str">
        <f>IF(RESUMEN!C20="","",RESUMEN!C20)</f>
        <v/>
      </c>
      <c r="D26" s="328" t="str">
        <f>IF(RESUMEN!D20="","",RESUMEN!D20)</f>
        <v/>
      </c>
      <c r="E26" s="330"/>
      <c r="F26" s="331">
        <f t="shared" si="5"/>
        <v>0</v>
      </c>
      <c r="G26" s="330"/>
      <c r="H26" s="330"/>
      <c r="I26" s="332">
        <f>IF(H26=$R$2,'SS-SMI'!$H$22,IF(H26=$S$2,'SS-SMI'!$I$22,IF(H26=$T$2,'SS-SMI'!$J$22,0)))</f>
        <v>0</v>
      </c>
      <c r="J26" s="332">
        <f t="shared" si="6"/>
        <v>0</v>
      </c>
      <c r="K26" s="332">
        <f t="shared" si="0"/>
        <v>0</v>
      </c>
      <c r="L26" s="333"/>
      <c r="M26" s="333"/>
      <c r="N26" s="333"/>
      <c r="O26" s="332">
        <f t="shared" si="1"/>
        <v>0</v>
      </c>
      <c r="P26" s="332">
        <f t="shared" si="2"/>
        <v>0</v>
      </c>
      <c r="Q26" s="332">
        <f t="shared" si="7"/>
        <v>0</v>
      </c>
      <c r="R26" s="334">
        <f t="shared" si="8"/>
        <v>0</v>
      </c>
      <c r="S26" s="335">
        <v>0</v>
      </c>
      <c r="T26" s="335">
        <v>0</v>
      </c>
      <c r="U26" s="335"/>
      <c r="V26" s="336">
        <f t="shared" si="3"/>
        <v>0</v>
      </c>
      <c r="W26" s="336">
        <f t="shared" si="9"/>
        <v>0</v>
      </c>
      <c r="X26" s="333"/>
      <c r="Y26" s="337">
        <f t="shared" si="10"/>
        <v>0</v>
      </c>
      <c r="Z26" s="338"/>
      <c r="AA26" s="339"/>
      <c r="AB26" s="340"/>
      <c r="AC26" s="339"/>
      <c r="AD26" s="341">
        <f t="shared" si="4"/>
        <v>0</v>
      </c>
    </row>
    <row r="27" spans="1:33" ht="20.149999999999999" customHeight="1" x14ac:dyDescent="0.35">
      <c r="A27" s="327">
        <f t="shared" si="11"/>
        <v>13</v>
      </c>
      <c r="B27" s="328" t="str">
        <f>IF(RESUMEN!B21="","",RESUMEN!B21)</f>
        <v/>
      </c>
      <c r="C27" s="329" t="str">
        <f>IF(RESUMEN!C21="","",RESUMEN!C21)</f>
        <v/>
      </c>
      <c r="D27" s="328" t="str">
        <f>IF(RESUMEN!D21="","",RESUMEN!D21)</f>
        <v/>
      </c>
      <c r="E27" s="330"/>
      <c r="F27" s="331">
        <f t="shared" si="5"/>
        <v>0</v>
      </c>
      <c r="G27" s="330"/>
      <c r="H27" s="330"/>
      <c r="I27" s="332">
        <f>IF(H27=$R$2,'SS-SMI'!$H$22,IF(H27=$S$2,'SS-SMI'!$I$22,IF(H27=$T$2,'SS-SMI'!$J$22,0)))</f>
        <v>0</v>
      </c>
      <c r="J27" s="332">
        <f t="shared" si="6"/>
        <v>0</v>
      </c>
      <c r="K27" s="332">
        <f t="shared" si="0"/>
        <v>0</v>
      </c>
      <c r="L27" s="333"/>
      <c r="M27" s="333"/>
      <c r="N27" s="333"/>
      <c r="O27" s="332">
        <f t="shared" si="1"/>
        <v>0</v>
      </c>
      <c r="P27" s="332">
        <f t="shared" si="2"/>
        <v>0</v>
      </c>
      <c r="Q27" s="332">
        <f t="shared" si="7"/>
        <v>0</v>
      </c>
      <c r="R27" s="334">
        <f t="shared" si="8"/>
        <v>0</v>
      </c>
      <c r="S27" s="335">
        <v>0</v>
      </c>
      <c r="T27" s="335">
        <v>0</v>
      </c>
      <c r="U27" s="335"/>
      <c r="V27" s="336">
        <f t="shared" si="3"/>
        <v>0</v>
      </c>
      <c r="W27" s="336">
        <f t="shared" si="9"/>
        <v>0</v>
      </c>
      <c r="X27" s="333"/>
      <c r="Y27" s="337">
        <f t="shared" si="10"/>
        <v>0</v>
      </c>
      <c r="Z27" s="338"/>
      <c r="AA27" s="339"/>
      <c r="AB27" s="340"/>
      <c r="AC27" s="339"/>
      <c r="AD27" s="341">
        <f t="shared" si="4"/>
        <v>0</v>
      </c>
    </row>
    <row r="28" spans="1:33" ht="20.149999999999999" customHeight="1" x14ac:dyDescent="0.35">
      <c r="A28" s="327">
        <f t="shared" si="11"/>
        <v>14</v>
      </c>
      <c r="B28" s="328" t="str">
        <f>IF(RESUMEN!B22="","",RESUMEN!B22)</f>
        <v/>
      </c>
      <c r="C28" s="329" t="str">
        <f>IF(RESUMEN!C22="","",RESUMEN!C22)</f>
        <v/>
      </c>
      <c r="D28" s="328" t="str">
        <f>IF(RESUMEN!D22="","",RESUMEN!D22)</f>
        <v/>
      </c>
      <c r="E28" s="330"/>
      <c r="F28" s="331">
        <f t="shared" si="5"/>
        <v>0</v>
      </c>
      <c r="G28" s="330"/>
      <c r="H28" s="330"/>
      <c r="I28" s="332">
        <f>IF(H28=$R$2,'SS-SMI'!$H$22,IF(H28=$S$2,'SS-SMI'!$I$22,IF(H28=$T$2,'SS-SMI'!$J$22,0)))</f>
        <v>0</v>
      </c>
      <c r="J28" s="332">
        <f t="shared" si="6"/>
        <v>0</v>
      </c>
      <c r="K28" s="332">
        <f t="shared" si="0"/>
        <v>0</v>
      </c>
      <c r="L28" s="333"/>
      <c r="M28" s="333"/>
      <c r="N28" s="333"/>
      <c r="O28" s="332">
        <f t="shared" si="1"/>
        <v>0</v>
      </c>
      <c r="P28" s="332">
        <f t="shared" si="2"/>
        <v>0</v>
      </c>
      <c r="Q28" s="332">
        <f t="shared" si="7"/>
        <v>0</v>
      </c>
      <c r="R28" s="334">
        <f t="shared" si="8"/>
        <v>0</v>
      </c>
      <c r="S28" s="335">
        <v>0</v>
      </c>
      <c r="T28" s="335">
        <v>0</v>
      </c>
      <c r="U28" s="335"/>
      <c r="V28" s="336">
        <f t="shared" si="3"/>
        <v>0</v>
      </c>
      <c r="W28" s="336">
        <f t="shared" si="9"/>
        <v>0</v>
      </c>
      <c r="X28" s="333"/>
      <c r="Y28" s="337">
        <f t="shared" si="10"/>
        <v>0</v>
      </c>
      <c r="Z28" s="338"/>
      <c r="AA28" s="339"/>
      <c r="AB28" s="340"/>
      <c r="AC28" s="339"/>
      <c r="AD28" s="341">
        <f t="shared" si="4"/>
        <v>0</v>
      </c>
    </row>
    <row r="29" spans="1:33" ht="20.149999999999999" customHeight="1" x14ac:dyDescent="0.35">
      <c r="A29" s="327">
        <f t="shared" si="11"/>
        <v>15</v>
      </c>
      <c r="B29" s="328" t="str">
        <f>IF(RESUMEN!B23="","",RESUMEN!B23)</f>
        <v/>
      </c>
      <c r="C29" s="329" t="str">
        <f>IF(RESUMEN!C23="","",RESUMEN!C23)</f>
        <v/>
      </c>
      <c r="D29" s="328" t="str">
        <f>IF(RESUMEN!D23="","",RESUMEN!D23)</f>
        <v/>
      </c>
      <c r="E29" s="330"/>
      <c r="F29" s="331">
        <f t="shared" si="5"/>
        <v>0</v>
      </c>
      <c r="G29" s="330"/>
      <c r="H29" s="330"/>
      <c r="I29" s="332">
        <f>IF(H29=$R$2,'SS-SMI'!$H$22,IF(H29=$S$2,'SS-SMI'!$I$22,IF(H29=$T$2,'SS-SMI'!$J$22,0)))</f>
        <v>0</v>
      </c>
      <c r="J29" s="332">
        <f t="shared" si="6"/>
        <v>0</v>
      </c>
      <c r="K29" s="332">
        <f t="shared" si="0"/>
        <v>0</v>
      </c>
      <c r="L29" s="333"/>
      <c r="M29" s="333"/>
      <c r="N29" s="333"/>
      <c r="O29" s="332">
        <f t="shared" si="1"/>
        <v>0</v>
      </c>
      <c r="P29" s="332">
        <f t="shared" si="2"/>
        <v>0</v>
      </c>
      <c r="Q29" s="332">
        <f t="shared" si="7"/>
        <v>0</v>
      </c>
      <c r="R29" s="334">
        <f t="shared" si="8"/>
        <v>0</v>
      </c>
      <c r="S29" s="335">
        <v>0</v>
      </c>
      <c r="T29" s="335">
        <v>0</v>
      </c>
      <c r="U29" s="335"/>
      <c r="V29" s="336">
        <f t="shared" si="3"/>
        <v>0</v>
      </c>
      <c r="W29" s="336">
        <f t="shared" si="9"/>
        <v>0</v>
      </c>
      <c r="X29" s="333"/>
      <c r="Y29" s="337">
        <f t="shared" si="10"/>
        <v>0</v>
      </c>
      <c r="Z29" s="338"/>
      <c r="AA29" s="339"/>
      <c r="AB29" s="340"/>
      <c r="AC29" s="339"/>
      <c r="AD29" s="341">
        <f t="shared" si="4"/>
        <v>0</v>
      </c>
    </row>
    <row r="30" spans="1:33" ht="20.149999999999999" customHeight="1" x14ac:dyDescent="0.35">
      <c r="A30" s="327">
        <f t="shared" si="11"/>
        <v>16</v>
      </c>
      <c r="B30" s="328" t="str">
        <f>IF(RESUMEN!B24="","",RESUMEN!B24)</f>
        <v/>
      </c>
      <c r="C30" s="329" t="str">
        <f>IF(RESUMEN!C24="","",RESUMEN!C24)</f>
        <v/>
      </c>
      <c r="D30" s="328" t="str">
        <f>IF(RESUMEN!D24="","",RESUMEN!D24)</f>
        <v/>
      </c>
      <c r="E30" s="330"/>
      <c r="F30" s="331">
        <f t="shared" si="5"/>
        <v>0</v>
      </c>
      <c r="G30" s="330"/>
      <c r="H30" s="330"/>
      <c r="I30" s="332">
        <f>IF(H30=$R$2,'SS-SMI'!$H$22,IF(H30=$S$2,'SS-SMI'!$I$22,IF(H30=$T$2,'SS-SMI'!$J$22,0)))</f>
        <v>0</v>
      </c>
      <c r="J30" s="332">
        <f t="shared" si="6"/>
        <v>0</v>
      </c>
      <c r="K30" s="332">
        <f t="shared" si="0"/>
        <v>0</v>
      </c>
      <c r="L30" s="333"/>
      <c r="M30" s="333"/>
      <c r="N30" s="333"/>
      <c r="O30" s="332">
        <f t="shared" si="1"/>
        <v>0</v>
      </c>
      <c r="P30" s="332">
        <f t="shared" si="2"/>
        <v>0</v>
      </c>
      <c r="Q30" s="332">
        <f t="shared" si="7"/>
        <v>0</v>
      </c>
      <c r="R30" s="334">
        <f t="shared" si="8"/>
        <v>0</v>
      </c>
      <c r="S30" s="335">
        <v>0</v>
      </c>
      <c r="T30" s="335">
        <v>0</v>
      </c>
      <c r="U30" s="335"/>
      <c r="V30" s="336">
        <f t="shared" si="3"/>
        <v>0</v>
      </c>
      <c r="W30" s="336">
        <f t="shared" si="9"/>
        <v>0</v>
      </c>
      <c r="X30" s="333"/>
      <c r="Y30" s="337">
        <f t="shared" si="10"/>
        <v>0</v>
      </c>
      <c r="Z30" s="338"/>
      <c r="AA30" s="339"/>
      <c r="AB30" s="340"/>
      <c r="AC30" s="339"/>
      <c r="AD30" s="341">
        <f t="shared" si="4"/>
        <v>0</v>
      </c>
    </row>
    <row r="31" spans="1:33" ht="20.149999999999999" customHeight="1" x14ac:dyDescent="0.35">
      <c r="A31" s="327">
        <f t="shared" si="11"/>
        <v>17</v>
      </c>
      <c r="B31" s="328" t="str">
        <f>IF(RESUMEN!B25="","",RESUMEN!B25)</f>
        <v/>
      </c>
      <c r="C31" s="329" t="str">
        <f>IF(RESUMEN!C25="","",RESUMEN!C25)</f>
        <v/>
      </c>
      <c r="D31" s="328" t="str">
        <f>IF(RESUMEN!D25="","",RESUMEN!D25)</f>
        <v/>
      </c>
      <c r="E31" s="330"/>
      <c r="F31" s="331">
        <f t="shared" si="5"/>
        <v>0</v>
      </c>
      <c r="G31" s="330"/>
      <c r="H31" s="330"/>
      <c r="I31" s="332">
        <f>IF(H31=$R$2,'SS-SMI'!$H$22,IF(H31=$S$2,'SS-SMI'!$I$22,IF(H31=$T$2,'SS-SMI'!$J$22,0)))</f>
        <v>0</v>
      </c>
      <c r="J31" s="332">
        <f t="shared" si="6"/>
        <v>0</v>
      </c>
      <c r="K31" s="332">
        <f t="shared" si="0"/>
        <v>0</v>
      </c>
      <c r="L31" s="333"/>
      <c r="M31" s="333"/>
      <c r="N31" s="333"/>
      <c r="O31" s="332">
        <f t="shared" si="1"/>
        <v>0</v>
      </c>
      <c r="P31" s="332">
        <f t="shared" si="2"/>
        <v>0</v>
      </c>
      <c r="Q31" s="332">
        <f t="shared" si="7"/>
        <v>0</v>
      </c>
      <c r="R31" s="334">
        <f t="shared" si="8"/>
        <v>0</v>
      </c>
      <c r="S31" s="335">
        <v>0</v>
      </c>
      <c r="T31" s="335">
        <v>0</v>
      </c>
      <c r="U31" s="335"/>
      <c r="V31" s="336">
        <f t="shared" si="3"/>
        <v>0</v>
      </c>
      <c r="W31" s="336">
        <f t="shared" si="9"/>
        <v>0</v>
      </c>
      <c r="X31" s="333"/>
      <c r="Y31" s="337">
        <f t="shared" si="10"/>
        <v>0</v>
      </c>
      <c r="Z31" s="338"/>
      <c r="AA31" s="339"/>
      <c r="AB31" s="340"/>
      <c r="AC31" s="339"/>
      <c r="AD31" s="341">
        <f t="shared" si="4"/>
        <v>0</v>
      </c>
    </row>
    <row r="32" spans="1:33" ht="20.149999999999999" customHeight="1" x14ac:dyDescent="0.35">
      <c r="A32" s="327">
        <f t="shared" si="11"/>
        <v>18</v>
      </c>
      <c r="B32" s="328" t="str">
        <f>IF(RESUMEN!B26="","",RESUMEN!B26)</f>
        <v/>
      </c>
      <c r="C32" s="329" t="str">
        <f>IF(RESUMEN!C26="","",RESUMEN!C26)</f>
        <v/>
      </c>
      <c r="D32" s="328" t="str">
        <f>IF(RESUMEN!D26="","",RESUMEN!D26)</f>
        <v/>
      </c>
      <c r="E32" s="330"/>
      <c r="F32" s="331">
        <f t="shared" si="5"/>
        <v>0</v>
      </c>
      <c r="G32" s="330"/>
      <c r="H32" s="330"/>
      <c r="I32" s="332">
        <f>IF(H32=$R$2,'SS-SMI'!$H$22,IF(H32=$S$2,'SS-SMI'!$I$22,IF(H32=$T$2,'SS-SMI'!$J$22,0)))</f>
        <v>0</v>
      </c>
      <c r="J32" s="332">
        <f t="shared" si="6"/>
        <v>0</v>
      </c>
      <c r="K32" s="332">
        <f t="shared" si="0"/>
        <v>0</v>
      </c>
      <c r="L32" s="333"/>
      <c r="M32" s="333"/>
      <c r="N32" s="333"/>
      <c r="O32" s="332">
        <f t="shared" si="1"/>
        <v>0</v>
      </c>
      <c r="P32" s="332">
        <f t="shared" si="2"/>
        <v>0</v>
      </c>
      <c r="Q32" s="332">
        <f t="shared" si="7"/>
        <v>0</v>
      </c>
      <c r="R32" s="334">
        <f t="shared" si="8"/>
        <v>0</v>
      </c>
      <c r="S32" s="335">
        <v>0</v>
      </c>
      <c r="T32" s="335">
        <v>0</v>
      </c>
      <c r="U32" s="335"/>
      <c r="V32" s="336">
        <f t="shared" si="3"/>
        <v>0</v>
      </c>
      <c r="W32" s="336">
        <f t="shared" si="9"/>
        <v>0</v>
      </c>
      <c r="X32" s="333"/>
      <c r="Y32" s="337">
        <f t="shared" si="10"/>
        <v>0</v>
      </c>
      <c r="Z32" s="338"/>
      <c r="AA32" s="339"/>
      <c r="AB32" s="340"/>
      <c r="AC32" s="339"/>
      <c r="AD32" s="341">
        <f t="shared" si="4"/>
        <v>0</v>
      </c>
    </row>
    <row r="33" spans="1:30" ht="20.149999999999999" customHeight="1" x14ac:dyDescent="0.35">
      <c r="A33" s="327">
        <f t="shared" si="11"/>
        <v>19</v>
      </c>
      <c r="B33" s="328" t="str">
        <f>IF(RESUMEN!B27="","",RESUMEN!B27)</f>
        <v/>
      </c>
      <c r="C33" s="329" t="str">
        <f>IF(RESUMEN!C27="","",RESUMEN!C27)</f>
        <v/>
      </c>
      <c r="D33" s="328" t="str">
        <f>IF(RESUMEN!D27="","",RESUMEN!D27)</f>
        <v/>
      </c>
      <c r="E33" s="330"/>
      <c r="F33" s="331">
        <f t="shared" si="5"/>
        <v>0</v>
      </c>
      <c r="G33" s="330"/>
      <c r="H33" s="330"/>
      <c r="I33" s="332">
        <f>IF(H33=$R$2,'SS-SMI'!$H$22,IF(H33=$S$2,'SS-SMI'!$I$22,IF(H33=$T$2,'SS-SMI'!$J$22,0)))</f>
        <v>0</v>
      </c>
      <c r="J33" s="332">
        <f t="shared" si="6"/>
        <v>0</v>
      </c>
      <c r="K33" s="332">
        <f t="shared" si="0"/>
        <v>0</v>
      </c>
      <c r="L33" s="333"/>
      <c r="M33" s="333"/>
      <c r="N33" s="333"/>
      <c r="O33" s="332">
        <f t="shared" si="1"/>
        <v>0</v>
      </c>
      <c r="P33" s="332">
        <f t="shared" si="2"/>
        <v>0</v>
      </c>
      <c r="Q33" s="332">
        <f t="shared" si="7"/>
        <v>0</v>
      </c>
      <c r="R33" s="334">
        <f t="shared" si="8"/>
        <v>0</v>
      </c>
      <c r="S33" s="335">
        <v>0</v>
      </c>
      <c r="T33" s="335">
        <v>0</v>
      </c>
      <c r="U33" s="335"/>
      <c r="V33" s="336">
        <f t="shared" si="3"/>
        <v>0</v>
      </c>
      <c r="W33" s="336">
        <f t="shared" si="9"/>
        <v>0</v>
      </c>
      <c r="X33" s="333"/>
      <c r="Y33" s="337">
        <f t="shared" si="10"/>
        <v>0</v>
      </c>
      <c r="Z33" s="338"/>
      <c r="AA33" s="339"/>
      <c r="AB33" s="340"/>
      <c r="AC33" s="339"/>
      <c r="AD33" s="341">
        <f t="shared" si="4"/>
        <v>0</v>
      </c>
    </row>
    <row r="34" spans="1:30" ht="20.149999999999999" customHeight="1" x14ac:dyDescent="0.35">
      <c r="A34" s="327">
        <f t="shared" si="11"/>
        <v>20</v>
      </c>
      <c r="B34" s="328" t="str">
        <f>IF(RESUMEN!B28="","",RESUMEN!B28)</f>
        <v/>
      </c>
      <c r="C34" s="329" t="str">
        <f>IF(RESUMEN!C28="","",RESUMEN!C28)</f>
        <v/>
      </c>
      <c r="D34" s="328" t="str">
        <f>IF(RESUMEN!D28="","",RESUMEN!D28)</f>
        <v/>
      </c>
      <c r="E34" s="330"/>
      <c r="F34" s="331">
        <f t="shared" si="5"/>
        <v>0</v>
      </c>
      <c r="G34" s="330"/>
      <c r="H34" s="330"/>
      <c r="I34" s="332">
        <f>IF(H34=$R$2,'SS-SMI'!$H$22,IF(H34=$S$2,'SS-SMI'!$I$22,IF(H34=$T$2,'SS-SMI'!$J$22,0)))</f>
        <v>0</v>
      </c>
      <c r="J34" s="332">
        <f t="shared" si="6"/>
        <v>0</v>
      </c>
      <c r="K34" s="332">
        <f t="shared" si="0"/>
        <v>0</v>
      </c>
      <c r="L34" s="333"/>
      <c r="M34" s="333"/>
      <c r="N34" s="333"/>
      <c r="O34" s="332">
        <f t="shared" si="1"/>
        <v>0</v>
      </c>
      <c r="P34" s="332">
        <f t="shared" si="2"/>
        <v>0</v>
      </c>
      <c r="Q34" s="332">
        <f t="shared" si="7"/>
        <v>0</v>
      </c>
      <c r="R34" s="334">
        <f t="shared" si="8"/>
        <v>0</v>
      </c>
      <c r="S34" s="335">
        <v>0</v>
      </c>
      <c r="T34" s="335">
        <v>0</v>
      </c>
      <c r="U34" s="335"/>
      <c r="V34" s="336">
        <f t="shared" si="3"/>
        <v>0</v>
      </c>
      <c r="W34" s="336">
        <f t="shared" si="9"/>
        <v>0</v>
      </c>
      <c r="X34" s="333"/>
      <c r="Y34" s="337">
        <f t="shared" si="10"/>
        <v>0</v>
      </c>
      <c r="Z34" s="338"/>
      <c r="AA34" s="339"/>
      <c r="AB34" s="340"/>
      <c r="AC34" s="339"/>
      <c r="AD34" s="341">
        <f t="shared" si="4"/>
        <v>0</v>
      </c>
    </row>
    <row r="35" spans="1:30" ht="20.149999999999999" customHeight="1" x14ac:dyDescent="0.35">
      <c r="A35" s="327">
        <f t="shared" si="11"/>
        <v>21</v>
      </c>
      <c r="B35" s="328" t="str">
        <f>IF(RESUMEN!B29="","",RESUMEN!B29)</f>
        <v/>
      </c>
      <c r="C35" s="329" t="str">
        <f>IF(RESUMEN!C29="","",RESUMEN!C29)</f>
        <v/>
      </c>
      <c r="D35" s="328" t="str">
        <f>IF(RESUMEN!D29="","",RESUMEN!D29)</f>
        <v/>
      </c>
      <c r="E35" s="330"/>
      <c r="F35" s="331">
        <f t="shared" si="5"/>
        <v>0</v>
      </c>
      <c r="G35" s="330"/>
      <c r="H35" s="330"/>
      <c r="I35" s="332">
        <f>IF(H35=$R$2,'SS-SMI'!$H$22,IF(H35=$S$2,'SS-SMI'!$I$22,IF(H35=$T$2,'SS-SMI'!$J$22,0)))</f>
        <v>0</v>
      </c>
      <c r="J35" s="332">
        <f t="shared" si="6"/>
        <v>0</v>
      </c>
      <c r="K35" s="332">
        <f t="shared" si="0"/>
        <v>0</v>
      </c>
      <c r="L35" s="333"/>
      <c r="M35" s="333"/>
      <c r="N35" s="333"/>
      <c r="O35" s="332">
        <f t="shared" si="1"/>
        <v>0</v>
      </c>
      <c r="P35" s="332">
        <f t="shared" si="2"/>
        <v>0</v>
      </c>
      <c r="Q35" s="332">
        <f t="shared" si="7"/>
        <v>0</v>
      </c>
      <c r="R35" s="334">
        <f t="shared" si="8"/>
        <v>0</v>
      </c>
      <c r="S35" s="335">
        <v>0</v>
      </c>
      <c r="T35" s="335">
        <v>0</v>
      </c>
      <c r="U35" s="335"/>
      <c r="V35" s="336">
        <f t="shared" si="3"/>
        <v>0</v>
      </c>
      <c r="W35" s="336">
        <f t="shared" si="9"/>
        <v>0</v>
      </c>
      <c r="X35" s="333"/>
      <c r="Y35" s="337">
        <f t="shared" si="10"/>
        <v>0</v>
      </c>
      <c r="Z35" s="338"/>
      <c r="AA35" s="339"/>
      <c r="AB35" s="340"/>
      <c r="AC35" s="339"/>
      <c r="AD35" s="341">
        <f t="shared" si="4"/>
        <v>0</v>
      </c>
    </row>
    <row r="36" spans="1:30" ht="20.149999999999999" customHeight="1" x14ac:dyDescent="0.35">
      <c r="A36" s="327">
        <f t="shared" si="11"/>
        <v>22</v>
      </c>
      <c r="B36" s="328" t="str">
        <f>IF(RESUMEN!B30="","",RESUMEN!B30)</f>
        <v/>
      </c>
      <c r="C36" s="329" t="str">
        <f>IF(RESUMEN!C30="","",RESUMEN!C30)</f>
        <v/>
      </c>
      <c r="D36" s="328" t="str">
        <f>IF(RESUMEN!D30="","",RESUMEN!D30)</f>
        <v/>
      </c>
      <c r="E36" s="330"/>
      <c r="F36" s="331">
        <f t="shared" si="5"/>
        <v>0</v>
      </c>
      <c r="G36" s="330"/>
      <c r="H36" s="330"/>
      <c r="I36" s="332">
        <f>IF(H36=$R$2,'SS-SMI'!$H$22,IF(H36=$S$2,'SS-SMI'!$I$22,IF(H36=$T$2,'SS-SMI'!$J$22,0)))</f>
        <v>0</v>
      </c>
      <c r="J36" s="332">
        <f t="shared" si="6"/>
        <v>0</v>
      </c>
      <c r="K36" s="332">
        <f t="shared" si="0"/>
        <v>0</v>
      </c>
      <c r="L36" s="333"/>
      <c r="M36" s="333"/>
      <c r="N36" s="333"/>
      <c r="O36" s="332">
        <f t="shared" si="1"/>
        <v>0</v>
      </c>
      <c r="P36" s="332">
        <f t="shared" si="2"/>
        <v>0</v>
      </c>
      <c r="Q36" s="332">
        <f t="shared" si="7"/>
        <v>0</v>
      </c>
      <c r="R36" s="334">
        <f t="shared" si="8"/>
        <v>0</v>
      </c>
      <c r="S36" s="335">
        <v>0</v>
      </c>
      <c r="T36" s="335">
        <v>0</v>
      </c>
      <c r="U36" s="335"/>
      <c r="V36" s="336">
        <f t="shared" si="3"/>
        <v>0</v>
      </c>
      <c r="W36" s="336">
        <f t="shared" si="9"/>
        <v>0</v>
      </c>
      <c r="X36" s="333"/>
      <c r="Y36" s="337">
        <f t="shared" si="10"/>
        <v>0</v>
      </c>
      <c r="Z36" s="338"/>
      <c r="AA36" s="339"/>
      <c r="AB36" s="340"/>
      <c r="AC36" s="339"/>
      <c r="AD36" s="341">
        <f t="shared" si="4"/>
        <v>0</v>
      </c>
    </row>
    <row r="37" spans="1:30" ht="20.149999999999999" customHeight="1" x14ac:dyDescent="0.35">
      <c r="A37" s="327">
        <f t="shared" si="11"/>
        <v>23</v>
      </c>
      <c r="B37" s="328" t="str">
        <f>IF(RESUMEN!B31="","",RESUMEN!B31)</f>
        <v/>
      </c>
      <c r="C37" s="329" t="str">
        <f>IF(RESUMEN!C31="","",RESUMEN!C31)</f>
        <v/>
      </c>
      <c r="D37" s="328" t="str">
        <f>IF(RESUMEN!D31="","",RESUMEN!D31)</f>
        <v/>
      </c>
      <c r="E37" s="330"/>
      <c r="F37" s="331">
        <f t="shared" si="5"/>
        <v>0</v>
      </c>
      <c r="G37" s="330"/>
      <c r="H37" s="330"/>
      <c r="I37" s="332">
        <f>IF(H37=$R$2,'SS-SMI'!$H$22,IF(H37=$S$2,'SS-SMI'!$I$22,IF(H37=$T$2,'SS-SMI'!$J$22,0)))</f>
        <v>0</v>
      </c>
      <c r="J37" s="332">
        <f t="shared" si="6"/>
        <v>0</v>
      </c>
      <c r="K37" s="332">
        <f t="shared" si="0"/>
        <v>0</v>
      </c>
      <c r="L37" s="333"/>
      <c r="M37" s="333"/>
      <c r="N37" s="333"/>
      <c r="O37" s="332">
        <f t="shared" si="1"/>
        <v>0</v>
      </c>
      <c r="P37" s="332">
        <f t="shared" si="2"/>
        <v>0</v>
      </c>
      <c r="Q37" s="332">
        <f t="shared" si="7"/>
        <v>0</v>
      </c>
      <c r="R37" s="334">
        <f t="shared" si="8"/>
        <v>0</v>
      </c>
      <c r="S37" s="335">
        <v>0</v>
      </c>
      <c r="T37" s="335">
        <v>0</v>
      </c>
      <c r="U37" s="335"/>
      <c r="V37" s="336">
        <f t="shared" si="3"/>
        <v>0</v>
      </c>
      <c r="W37" s="336">
        <f t="shared" si="9"/>
        <v>0</v>
      </c>
      <c r="X37" s="333"/>
      <c r="Y37" s="337">
        <f t="shared" si="10"/>
        <v>0</v>
      </c>
      <c r="Z37" s="338"/>
      <c r="AA37" s="339"/>
      <c r="AB37" s="340"/>
      <c r="AC37" s="339"/>
      <c r="AD37" s="341">
        <f t="shared" si="4"/>
        <v>0</v>
      </c>
    </row>
    <row r="38" spans="1:30" ht="20.149999999999999" customHeight="1" x14ac:dyDescent="0.35">
      <c r="A38" s="327">
        <f t="shared" si="11"/>
        <v>24</v>
      </c>
      <c r="B38" s="328" t="str">
        <f>IF(RESUMEN!B32="","",RESUMEN!B32)</f>
        <v/>
      </c>
      <c r="C38" s="329" t="str">
        <f>IF(RESUMEN!C32="","",RESUMEN!C32)</f>
        <v/>
      </c>
      <c r="D38" s="328" t="str">
        <f>IF(RESUMEN!D32="","",RESUMEN!D32)</f>
        <v/>
      </c>
      <c r="E38" s="330"/>
      <c r="F38" s="331">
        <f t="shared" si="5"/>
        <v>0</v>
      </c>
      <c r="G38" s="330"/>
      <c r="H38" s="330"/>
      <c r="I38" s="332">
        <f>IF(H38=$R$2,'SS-SMI'!$H$22,IF(H38=$S$2,'SS-SMI'!$I$22,IF(H38=$T$2,'SS-SMI'!$J$22,0)))</f>
        <v>0</v>
      </c>
      <c r="J38" s="332">
        <f t="shared" si="6"/>
        <v>0</v>
      </c>
      <c r="K38" s="332">
        <f t="shared" si="0"/>
        <v>0</v>
      </c>
      <c r="L38" s="333"/>
      <c r="M38" s="333"/>
      <c r="N38" s="333"/>
      <c r="O38" s="332">
        <f t="shared" si="1"/>
        <v>0</v>
      </c>
      <c r="P38" s="332">
        <f t="shared" si="2"/>
        <v>0</v>
      </c>
      <c r="Q38" s="332">
        <f t="shared" si="7"/>
        <v>0</v>
      </c>
      <c r="R38" s="334">
        <f t="shared" si="8"/>
        <v>0</v>
      </c>
      <c r="S38" s="335">
        <v>0</v>
      </c>
      <c r="T38" s="335">
        <v>0</v>
      </c>
      <c r="U38" s="335"/>
      <c r="V38" s="336">
        <f t="shared" si="3"/>
        <v>0</v>
      </c>
      <c r="W38" s="336">
        <f t="shared" si="9"/>
        <v>0</v>
      </c>
      <c r="X38" s="333"/>
      <c r="Y38" s="337">
        <f t="shared" si="10"/>
        <v>0</v>
      </c>
      <c r="Z38" s="338"/>
      <c r="AA38" s="339"/>
      <c r="AB38" s="340"/>
      <c r="AC38" s="339"/>
      <c r="AD38" s="341">
        <f t="shared" si="4"/>
        <v>0</v>
      </c>
    </row>
    <row r="39" spans="1:30" ht="20.149999999999999" customHeight="1" x14ac:dyDescent="0.35">
      <c r="A39" s="327">
        <f t="shared" si="11"/>
        <v>25</v>
      </c>
      <c r="B39" s="328" t="str">
        <f>IF(RESUMEN!B33="","",RESUMEN!B33)</f>
        <v/>
      </c>
      <c r="C39" s="329" t="str">
        <f>IF(RESUMEN!C33="","",RESUMEN!C33)</f>
        <v/>
      </c>
      <c r="D39" s="328" t="str">
        <f>IF(RESUMEN!D33="","",RESUMEN!D33)</f>
        <v/>
      </c>
      <c r="E39" s="330"/>
      <c r="F39" s="331">
        <f t="shared" si="5"/>
        <v>0</v>
      </c>
      <c r="G39" s="330"/>
      <c r="H39" s="330"/>
      <c r="I39" s="332">
        <f>IF(H39=$R$2,'SS-SMI'!$H$22,IF(H39=$S$2,'SS-SMI'!$I$22,IF(H39=$T$2,'SS-SMI'!$J$22,0)))</f>
        <v>0</v>
      </c>
      <c r="J39" s="332">
        <f t="shared" si="6"/>
        <v>0</v>
      </c>
      <c r="K39" s="332">
        <f t="shared" si="0"/>
        <v>0</v>
      </c>
      <c r="L39" s="333"/>
      <c r="M39" s="333"/>
      <c r="N39" s="333"/>
      <c r="O39" s="332">
        <f t="shared" si="1"/>
        <v>0</v>
      </c>
      <c r="P39" s="332">
        <f t="shared" si="2"/>
        <v>0</v>
      </c>
      <c r="Q39" s="332">
        <f t="shared" si="7"/>
        <v>0</v>
      </c>
      <c r="R39" s="334">
        <f t="shared" si="8"/>
        <v>0</v>
      </c>
      <c r="S39" s="335">
        <v>0</v>
      </c>
      <c r="T39" s="335">
        <v>0</v>
      </c>
      <c r="U39" s="335"/>
      <c r="V39" s="336">
        <f t="shared" si="3"/>
        <v>0</v>
      </c>
      <c r="W39" s="336">
        <f t="shared" si="9"/>
        <v>0</v>
      </c>
      <c r="X39" s="333"/>
      <c r="Y39" s="337">
        <f t="shared" si="10"/>
        <v>0</v>
      </c>
      <c r="Z39" s="338"/>
      <c r="AA39" s="339"/>
      <c r="AB39" s="340"/>
      <c r="AC39" s="339"/>
      <c r="AD39" s="341">
        <f t="shared" si="4"/>
        <v>0</v>
      </c>
    </row>
    <row r="40" spans="1:30" ht="20.149999999999999" customHeight="1" x14ac:dyDescent="0.35">
      <c r="A40" s="327">
        <f t="shared" si="11"/>
        <v>26</v>
      </c>
      <c r="B40" s="328" t="str">
        <f>IF(RESUMEN!B34="","",RESUMEN!B34)</f>
        <v/>
      </c>
      <c r="C40" s="329" t="str">
        <f>IF(RESUMEN!C34="","",RESUMEN!C34)</f>
        <v/>
      </c>
      <c r="D40" s="328" t="str">
        <f>IF(RESUMEN!D34="","",RESUMEN!D34)</f>
        <v/>
      </c>
      <c r="E40" s="330"/>
      <c r="F40" s="331">
        <f t="shared" si="5"/>
        <v>0</v>
      </c>
      <c r="G40" s="330"/>
      <c r="H40" s="330"/>
      <c r="I40" s="332">
        <f>IF(H40=$R$2,'SS-SMI'!$H$22,IF(H40=$S$2,'SS-SMI'!$I$22,IF(H40=$T$2,'SS-SMI'!$J$22,0)))</f>
        <v>0</v>
      </c>
      <c r="J40" s="332">
        <f t="shared" si="6"/>
        <v>0</v>
      </c>
      <c r="K40" s="332">
        <f t="shared" si="0"/>
        <v>0</v>
      </c>
      <c r="L40" s="333"/>
      <c r="M40" s="333"/>
      <c r="N40" s="333"/>
      <c r="O40" s="332">
        <f t="shared" si="1"/>
        <v>0</v>
      </c>
      <c r="P40" s="332">
        <f t="shared" si="2"/>
        <v>0</v>
      </c>
      <c r="Q40" s="332">
        <f t="shared" si="7"/>
        <v>0</v>
      </c>
      <c r="R40" s="334">
        <f t="shared" si="8"/>
        <v>0</v>
      </c>
      <c r="S40" s="335">
        <v>0</v>
      </c>
      <c r="T40" s="335">
        <v>0</v>
      </c>
      <c r="U40" s="335"/>
      <c r="V40" s="336">
        <f t="shared" si="3"/>
        <v>0</v>
      </c>
      <c r="W40" s="336">
        <f t="shared" si="9"/>
        <v>0</v>
      </c>
      <c r="X40" s="333"/>
      <c r="Y40" s="337">
        <f t="shared" si="10"/>
        <v>0</v>
      </c>
      <c r="Z40" s="338"/>
      <c r="AA40" s="339"/>
      <c r="AB40" s="340"/>
      <c r="AC40" s="339"/>
      <c r="AD40" s="341">
        <f t="shared" si="4"/>
        <v>0</v>
      </c>
    </row>
    <row r="41" spans="1:30" ht="20.149999999999999" customHeight="1" x14ac:dyDescent="0.35">
      <c r="A41" s="327">
        <f t="shared" si="11"/>
        <v>27</v>
      </c>
      <c r="B41" s="328" t="str">
        <f>IF(RESUMEN!B35="","",RESUMEN!B35)</f>
        <v/>
      </c>
      <c r="C41" s="329" t="str">
        <f>IF(RESUMEN!C35="","",RESUMEN!C35)</f>
        <v/>
      </c>
      <c r="D41" s="328" t="str">
        <f>IF(RESUMEN!D35="","",RESUMEN!D35)</f>
        <v/>
      </c>
      <c r="E41" s="330"/>
      <c r="F41" s="331">
        <f t="shared" si="5"/>
        <v>0</v>
      </c>
      <c r="G41" s="330"/>
      <c r="H41" s="330"/>
      <c r="I41" s="332">
        <f>IF(H41=$R$2,'SS-SMI'!$H$22,IF(H41=$S$2,'SS-SMI'!$I$22,IF(H41=$T$2,'SS-SMI'!$J$22,0)))</f>
        <v>0</v>
      </c>
      <c r="J41" s="332">
        <f t="shared" si="6"/>
        <v>0</v>
      </c>
      <c r="K41" s="332">
        <f t="shared" si="0"/>
        <v>0</v>
      </c>
      <c r="L41" s="333"/>
      <c r="M41" s="333"/>
      <c r="N41" s="333"/>
      <c r="O41" s="332">
        <f t="shared" si="1"/>
        <v>0</v>
      </c>
      <c r="P41" s="332">
        <f t="shared" si="2"/>
        <v>0</v>
      </c>
      <c r="Q41" s="332">
        <f t="shared" si="7"/>
        <v>0</v>
      </c>
      <c r="R41" s="334">
        <f t="shared" si="8"/>
        <v>0</v>
      </c>
      <c r="S41" s="335">
        <v>0</v>
      </c>
      <c r="T41" s="335">
        <v>0</v>
      </c>
      <c r="U41" s="335"/>
      <c r="V41" s="336">
        <f t="shared" si="3"/>
        <v>0</v>
      </c>
      <c r="W41" s="336">
        <f t="shared" si="9"/>
        <v>0</v>
      </c>
      <c r="X41" s="333"/>
      <c r="Y41" s="337">
        <f t="shared" si="10"/>
        <v>0</v>
      </c>
      <c r="Z41" s="338"/>
      <c r="AA41" s="339"/>
      <c r="AB41" s="340"/>
      <c r="AC41" s="339"/>
      <c r="AD41" s="341">
        <f t="shared" si="4"/>
        <v>0</v>
      </c>
    </row>
    <row r="42" spans="1:30" ht="20.149999999999999" customHeight="1" x14ac:dyDescent="0.35">
      <c r="A42" s="327">
        <f t="shared" si="11"/>
        <v>28</v>
      </c>
      <c r="B42" s="328" t="str">
        <f>IF(RESUMEN!B36="","",RESUMEN!B36)</f>
        <v/>
      </c>
      <c r="C42" s="329" t="str">
        <f>IF(RESUMEN!C36="","",RESUMEN!C36)</f>
        <v/>
      </c>
      <c r="D42" s="328" t="str">
        <f>IF(RESUMEN!D36="","",RESUMEN!D36)</f>
        <v/>
      </c>
      <c r="E42" s="330"/>
      <c r="F42" s="331">
        <f t="shared" si="5"/>
        <v>0</v>
      </c>
      <c r="G42" s="330"/>
      <c r="H42" s="330"/>
      <c r="I42" s="332">
        <f>IF(H42=$R$2,'SS-SMI'!$H$22,IF(H42=$S$2,'SS-SMI'!$I$22,IF(H42=$T$2,'SS-SMI'!$J$22,0)))</f>
        <v>0</v>
      </c>
      <c r="J42" s="332">
        <f t="shared" si="6"/>
        <v>0</v>
      </c>
      <c r="K42" s="332">
        <f t="shared" si="0"/>
        <v>0</v>
      </c>
      <c r="L42" s="333"/>
      <c r="M42" s="333"/>
      <c r="N42" s="333"/>
      <c r="O42" s="332">
        <f t="shared" si="1"/>
        <v>0</v>
      </c>
      <c r="P42" s="332">
        <f t="shared" si="2"/>
        <v>0</v>
      </c>
      <c r="Q42" s="332">
        <f t="shared" si="7"/>
        <v>0</v>
      </c>
      <c r="R42" s="334">
        <f t="shared" si="8"/>
        <v>0</v>
      </c>
      <c r="S42" s="335">
        <v>0</v>
      </c>
      <c r="T42" s="335">
        <v>0</v>
      </c>
      <c r="U42" s="335"/>
      <c r="V42" s="336">
        <f t="shared" si="3"/>
        <v>0</v>
      </c>
      <c r="W42" s="336">
        <f t="shared" si="9"/>
        <v>0</v>
      </c>
      <c r="X42" s="333"/>
      <c r="Y42" s="337">
        <f t="shared" si="10"/>
        <v>0</v>
      </c>
      <c r="Z42" s="338"/>
      <c r="AA42" s="339"/>
      <c r="AB42" s="340"/>
      <c r="AC42" s="339"/>
      <c r="AD42" s="341">
        <f t="shared" si="4"/>
        <v>0</v>
      </c>
    </row>
    <row r="43" spans="1:30" ht="20.149999999999999" customHeight="1" x14ac:dyDescent="0.35">
      <c r="A43" s="327">
        <f t="shared" si="11"/>
        <v>29</v>
      </c>
      <c r="B43" s="328" t="str">
        <f>IF(RESUMEN!B37="","",RESUMEN!B37)</f>
        <v/>
      </c>
      <c r="C43" s="329" t="str">
        <f>IF(RESUMEN!C37="","",RESUMEN!C37)</f>
        <v/>
      </c>
      <c r="D43" s="328" t="str">
        <f>IF(RESUMEN!D37="","",RESUMEN!D37)</f>
        <v/>
      </c>
      <c r="E43" s="330"/>
      <c r="F43" s="331">
        <f t="shared" si="5"/>
        <v>0</v>
      </c>
      <c r="G43" s="330"/>
      <c r="H43" s="330"/>
      <c r="I43" s="332">
        <f>IF(H43=$R$2,'SS-SMI'!$H$22,IF(H43=$S$2,'SS-SMI'!$I$22,IF(H43=$T$2,'SS-SMI'!$J$22,0)))</f>
        <v>0</v>
      </c>
      <c r="J43" s="332">
        <f t="shared" si="6"/>
        <v>0</v>
      </c>
      <c r="K43" s="332">
        <f t="shared" si="0"/>
        <v>0</v>
      </c>
      <c r="L43" s="333"/>
      <c r="M43" s="333"/>
      <c r="N43" s="333"/>
      <c r="O43" s="332">
        <f t="shared" si="1"/>
        <v>0</v>
      </c>
      <c r="P43" s="332">
        <f t="shared" si="2"/>
        <v>0</v>
      </c>
      <c r="Q43" s="332">
        <f t="shared" si="7"/>
        <v>0</v>
      </c>
      <c r="R43" s="334">
        <f t="shared" si="8"/>
        <v>0</v>
      </c>
      <c r="S43" s="335">
        <v>0</v>
      </c>
      <c r="T43" s="335">
        <v>0</v>
      </c>
      <c r="U43" s="335"/>
      <c r="V43" s="336">
        <f t="shared" si="3"/>
        <v>0</v>
      </c>
      <c r="W43" s="336">
        <f t="shared" si="9"/>
        <v>0</v>
      </c>
      <c r="X43" s="333"/>
      <c r="Y43" s="337">
        <f t="shared" si="10"/>
        <v>0</v>
      </c>
      <c r="Z43" s="338"/>
      <c r="AA43" s="339"/>
      <c r="AB43" s="340"/>
      <c r="AC43" s="339"/>
      <c r="AD43" s="341">
        <f t="shared" si="4"/>
        <v>0</v>
      </c>
    </row>
    <row r="44" spans="1:30" ht="20.149999999999999" customHeight="1" x14ac:dyDescent="0.35">
      <c r="A44" s="327">
        <f t="shared" si="11"/>
        <v>30</v>
      </c>
      <c r="B44" s="328" t="str">
        <f>IF(RESUMEN!B38="","",RESUMEN!B38)</f>
        <v/>
      </c>
      <c r="C44" s="329" t="str">
        <f>IF(RESUMEN!C38="","",RESUMEN!C38)</f>
        <v/>
      </c>
      <c r="D44" s="328" t="str">
        <f>IF(RESUMEN!D38="","",RESUMEN!D38)</f>
        <v/>
      </c>
      <c r="E44" s="330"/>
      <c r="F44" s="331">
        <f t="shared" si="5"/>
        <v>0</v>
      </c>
      <c r="G44" s="330"/>
      <c r="H44" s="330"/>
      <c r="I44" s="332">
        <f>IF(H44=$R$2,'SS-SMI'!$H$22,IF(H44=$S$2,'SS-SMI'!$I$22,IF(H44=$T$2,'SS-SMI'!$J$22,0)))</f>
        <v>0</v>
      </c>
      <c r="J44" s="332">
        <f t="shared" si="6"/>
        <v>0</v>
      </c>
      <c r="K44" s="332">
        <f t="shared" si="0"/>
        <v>0</v>
      </c>
      <c r="L44" s="333"/>
      <c r="M44" s="333"/>
      <c r="N44" s="333"/>
      <c r="O44" s="332">
        <f t="shared" si="1"/>
        <v>0</v>
      </c>
      <c r="P44" s="332">
        <f t="shared" si="2"/>
        <v>0</v>
      </c>
      <c r="Q44" s="332">
        <f t="shared" si="7"/>
        <v>0</v>
      </c>
      <c r="R44" s="334">
        <f t="shared" si="8"/>
        <v>0</v>
      </c>
      <c r="S44" s="335">
        <v>0</v>
      </c>
      <c r="T44" s="335">
        <v>0</v>
      </c>
      <c r="U44" s="335"/>
      <c r="V44" s="336">
        <f t="shared" si="3"/>
        <v>0</v>
      </c>
      <c r="W44" s="336">
        <f t="shared" si="9"/>
        <v>0</v>
      </c>
      <c r="X44" s="333"/>
      <c r="Y44" s="337">
        <f t="shared" si="10"/>
        <v>0</v>
      </c>
      <c r="Z44" s="338"/>
      <c r="AA44" s="339"/>
      <c r="AB44" s="340"/>
      <c r="AC44" s="339"/>
      <c r="AD44" s="341">
        <f t="shared" si="4"/>
        <v>0</v>
      </c>
    </row>
    <row r="45" spans="1:30" ht="20.149999999999999" customHeight="1" x14ac:dyDescent="0.35">
      <c r="A45" s="327">
        <f t="shared" si="11"/>
        <v>31</v>
      </c>
      <c r="B45" s="328" t="str">
        <f>IF(RESUMEN!B39="","",RESUMEN!B39)</f>
        <v/>
      </c>
      <c r="C45" s="329" t="str">
        <f>IF(RESUMEN!C39="","",RESUMEN!C39)</f>
        <v/>
      </c>
      <c r="D45" s="328" t="str">
        <f>IF(RESUMEN!D39="","",RESUMEN!D39)</f>
        <v/>
      </c>
      <c r="E45" s="330"/>
      <c r="F45" s="331">
        <f t="shared" si="5"/>
        <v>0</v>
      </c>
      <c r="G45" s="330"/>
      <c r="H45" s="330"/>
      <c r="I45" s="332">
        <f>IF(H45=$R$2,'SS-SMI'!$H$22,IF(H45=$S$2,'SS-SMI'!$I$22,IF(H45=$T$2,'SS-SMI'!$J$22,0)))</f>
        <v>0</v>
      </c>
      <c r="J45" s="332">
        <f t="shared" si="6"/>
        <v>0</v>
      </c>
      <c r="K45" s="332">
        <f t="shared" si="0"/>
        <v>0</v>
      </c>
      <c r="L45" s="333"/>
      <c r="M45" s="333"/>
      <c r="N45" s="333"/>
      <c r="O45" s="332">
        <f t="shared" si="1"/>
        <v>0</v>
      </c>
      <c r="P45" s="332">
        <f t="shared" si="2"/>
        <v>0</v>
      </c>
      <c r="Q45" s="332">
        <f t="shared" si="7"/>
        <v>0</v>
      </c>
      <c r="R45" s="334">
        <f t="shared" si="8"/>
        <v>0</v>
      </c>
      <c r="S45" s="335">
        <v>0</v>
      </c>
      <c r="T45" s="335">
        <v>0</v>
      </c>
      <c r="U45" s="335"/>
      <c r="V45" s="336">
        <f t="shared" si="3"/>
        <v>0</v>
      </c>
      <c r="W45" s="336">
        <f t="shared" si="9"/>
        <v>0</v>
      </c>
      <c r="X45" s="333"/>
      <c r="Y45" s="337">
        <f t="shared" si="10"/>
        <v>0</v>
      </c>
      <c r="Z45" s="338"/>
      <c r="AA45" s="339"/>
      <c r="AB45" s="340"/>
      <c r="AC45" s="339"/>
      <c r="AD45" s="341">
        <f t="shared" si="4"/>
        <v>0</v>
      </c>
    </row>
    <row r="46" spans="1:30" ht="20.149999999999999" customHeight="1" x14ac:dyDescent="0.35">
      <c r="A46" s="327">
        <f t="shared" si="11"/>
        <v>32</v>
      </c>
      <c r="B46" s="328" t="str">
        <f>IF(RESUMEN!B40="","",RESUMEN!B40)</f>
        <v/>
      </c>
      <c r="C46" s="329" t="str">
        <f>IF(RESUMEN!C40="","",RESUMEN!C40)</f>
        <v/>
      </c>
      <c r="D46" s="328" t="str">
        <f>IF(RESUMEN!D40="","",RESUMEN!D40)</f>
        <v/>
      </c>
      <c r="E46" s="330"/>
      <c r="F46" s="331">
        <f t="shared" si="5"/>
        <v>0</v>
      </c>
      <c r="G46" s="330"/>
      <c r="H46" s="330"/>
      <c r="I46" s="332">
        <f>IF(H46=$R$2,'SS-SMI'!$H$22,IF(H46=$S$2,'SS-SMI'!$I$22,IF(H46=$T$2,'SS-SMI'!$J$22,0)))</f>
        <v>0</v>
      </c>
      <c r="J46" s="332">
        <f t="shared" si="6"/>
        <v>0</v>
      </c>
      <c r="K46" s="332">
        <f t="shared" si="0"/>
        <v>0</v>
      </c>
      <c r="L46" s="333"/>
      <c r="M46" s="333"/>
      <c r="N46" s="333"/>
      <c r="O46" s="332">
        <f t="shared" si="1"/>
        <v>0</v>
      </c>
      <c r="P46" s="332">
        <f t="shared" si="2"/>
        <v>0</v>
      </c>
      <c r="Q46" s="332">
        <f t="shared" si="7"/>
        <v>0</v>
      </c>
      <c r="R46" s="334">
        <f t="shared" si="8"/>
        <v>0</v>
      </c>
      <c r="S46" s="335">
        <v>0</v>
      </c>
      <c r="T46" s="335">
        <v>0</v>
      </c>
      <c r="U46" s="335"/>
      <c r="V46" s="336">
        <f t="shared" si="3"/>
        <v>0</v>
      </c>
      <c r="W46" s="336">
        <f t="shared" si="9"/>
        <v>0</v>
      </c>
      <c r="X46" s="333"/>
      <c r="Y46" s="337">
        <f t="shared" si="10"/>
        <v>0</v>
      </c>
      <c r="Z46" s="338"/>
      <c r="AA46" s="339"/>
      <c r="AB46" s="340"/>
      <c r="AC46" s="339"/>
      <c r="AD46" s="341">
        <f t="shared" si="4"/>
        <v>0</v>
      </c>
    </row>
    <row r="47" spans="1:30" ht="20.149999999999999" customHeight="1" x14ac:dyDescent="0.35">
      <c r="A47" s="327">
        <f t="shared" si="11"/>
        <v>33</v>
      </c>
      <c r="B47" s="328" t="str">
        <f>IF(RESUMEN!B41="","",RESUMEN!B41)</f>
        <v/>
      </c>
      <c r="C47" s="329" t="str">
        <f>IF(RESUMEN!C41="","",RESUMEN!C41)</f>
        <v/>
      </c>
      <c r="D47" s="328" t="str">
        <f>IF(RESUMEN!D41="","",RESUMEN!D41)</f>
        <v/>
      </c>
      <c r="E47" s="330"/>
      <c r="F47" s="331">
        <f t="shared" si="5"/>
        <v>0</v>
      </c>
      <c r="G47" s="330"/>
      <c r="H47" s="330"/>
      <c r="I47" s="332">
        <f>IF(H47=$R$2,'SS-SMI'!$H$22,IF(H47=$S$2,'SS-SMI'!$I$22,IF(H47=$T$2,'SS-SMI'!$J$22,0)))</f>
        <v>0</v>
      </c>
      <c r="J47" s="332">
        <f t="shared" si="6"/>
        <v>0</v>
      </c>
      <c r="K47" s="332">
        <f t="shared" si="0"/>
        <v>0</v>
      </c>
      <c r="L47" s="333"/>
      <c r="M47" s="333"/>
      <c r="N47" s="333"/>
      <c r="O47" s="332">
        <f t="shared" ref="O47:O83" si="12">SUM(L47)</f>
        <v>0</v>
      </c>
      <c r="P47" s="332">
        <f t="shared" ref="P47:P83" si="13">SUM(O47-N47)</f>
        <v>0</v>
      </c>
      <c r="Q47" s="332">
        <f t="shared" si="7"/>
        <v>0</v>
      </c>
      <c r="R47" s="334">
        <f t="shared" si="8"/>
        <v>0</v>
      </c>
      <c r="S47" s="335">
        <v>0</v>
      </c>
      <c r="T47" s="335">
        <v>0</v>
      </c>
      <c r="U47" s="335"/>
      <c r="V47" s="336">
        <f t="shared" si="3"/>
        <v>0</v>
      </c>
      <c r="W47" s="336">
        <f t="shared" si="9"/>
        <v>0</v>
      </c>
      <c r="X47" s="333"/>
      <c r="Y47" s="337">
        <f t="shared" si="10"/>
        <v>0</v>
      </c>
      <c r="Z47" s="338"/>
      <c r="AA47" s="339"/>
      <c r="AB47" s="340"/>
      <c r="AC47" s="339"/>
      <c r="AD47" s="341">
        <f t="shared" ref="AD47:AD83" si="14">IF((Y47&gt;V47),0,(V47-Y47))</f>
        <v>0</v>
      </c>
    </row>
    <row r="48" spans="1:30" ht="20.149999999999999" customHeight="1" x14ac:dyDescent="0.35">
      <c r="A48" s="327">
        <f t="shared" si="11"/>
        <v>34</v>
      </c>
      <c r="B48" s="328" t="str">
        <f>IF(RESUMEN!B42="","",RESUMEN!B42)</f>
        <v/>
      </c>
      <c r="C48" s="329" t="str">
        <f>IF(RESUMEN!C42="","",RESUMEN!C42)</f>
        <v/>
      </c>
      <c r="D48" s="328" t="str">
        <f>IF(RESUMEN!D42="","",RESUMEN!D42)</f>
        <v/>
      </c>
      <c r="E48" s="330"/>
      <c r="F48" s="331">
        <f t="shared" si="5"/>
        <v>0</v>
      </c>
      <c r="G48" s="330"/>
      <c r="H48" s="330"/>
      <c r="I48" s="332">
        <f>IF(H48=$R$2,'SS-SMI'!$H$22,IF(H48=$S$2,'SS-SMI'!$I$22,IF(H48=$T$2,'SS-SMI'!$J$22,0)))</f>
        <v>0</v>
      </c>
      <c r="J48" s="332">
        <f t="shared" si="6"/>
        <v>0</v>
      </c>
      <c r="K48" s="332">
        <f t="shared" si="0"/>
        <v>0</v>
      </c>
      <c r="L48" s="333"/>
      <c r="M48" s="333"/>
      <c r="N48" s="333"/>
      <c r="O48" s="332">
        <f t="shared" si="12"/>
        <v>0</v>
      </c>
      <c r="P48" s="332">
        <f t="shared" si="13"/>
        <v>0</v>
      </c>
      <c r="Q48" s="332">
        <f t="shared" si="7"/>
        <v>0</v>
      </c>
      <c r="R48" s="334">
        <f t="shared" si="8"/>
        <v>0</v>
      </c>
      <c r="S48" s="335">
        <v>0</v>
      </c>
      <c r="T48" s="335">
        <v>0</v>
      </c>
      <c r="U48" s="335"/>
      <c r="V48" s="336">
        <f t="shared" si="3"/>
        <v>0</v>
      </c>
      <c r="W48" s="336">
        <f t="shared" si="9"/>
        <v>0</v>
      </c>
      <c r="X48" s="333"/>
      <c r="Y48" s="337">
        <f t="shared" si="10"/>
        <v>0</v>
      </c>
      <c r="Z48" s="338"/>
      <c r="AA48" s="339"/>
      <c r="AB48" s="340"/>
      <c r="AC48" s="339"/>
      <c r="AD48" s="341">
        <f t="shared" si="14"/>
        <v>0</v>
      </c>
    </row>
    <row r="49" spans="1:30" ht="20.149999999999999" customHeight="1" x14ac:dyDescent="0.35">
      <c r="A49" s="327">
        <f t="shared" si="11"/>
        <v>35</v>
      </c>
      <c r="B49" s="328" t="str">
        <f>IF(RESUMEN!B43="","",RESUMEN!B43)</f>
        <v/>
      </c>
      <c r="C49" s="329" t="str">
        <f>IF(RESUMEN!C43="","",RESUMEN!C43)</f>
        <v/>
      </c>
      <c r="D49" s="328" t="str">
        <f>IF(RESUMEN!D43="","",RESUMEN!D43)</f>
        <v/>
      </c>
      <c r="E49" s="330"/>
      <c r="F49" s="331">
        <f t="shared" si="5"/>
        <v>0</v>
      </c>
      <c r="G49" s="330"/>
      <c r="H49" s="330"/>
      <c r="I49" s="332">
        <f>IF(H49=$R$2,'SS-SMI'!$H$22,IF(H49=$S$2,'SS-SMI'!$I$22,IF(H49=$T$2,'SS-SMI'!$J$22,0)))</f>
        <v>0</v>
      </c>
      <c r="J49" s="332">
        <f t="shared" si="6"/>
        <v>0</v>
      </c>
      <c r="K49" s="332">
        <f t="shared" si="0"/>
        <v>0</v>
      </c>
      <c r="L49" s="333"/>
      <c r="M49" s="333"/>
      <c r="N49" s="333"/>
      <c r="O49" s="332">
        <f t="shared" si="12"/>
        <v>0</v>
      </c>
      <c r="P49" s="332">
        <f t="shared" si="13"/>
        <v>0</v>
      </c>
      <c r="Q49" s="332">
        <f t="shared" si="7"/>
        <v>0</v>
      </c>
      <c r="R49" s="334">
        <f t="shared" si="8"/>
        <v>0</v>
      </c>
      <c r="S49" s="335">
        <v>0</v>
      </c>
      <c r="T49" s="335">
        <v>0</v>
      </c>
      <c r="U49" s="335"/>
      <c r="V49" s="336">
        <f t="shared" si="3"/>
        <v>0</v>
      </c>
      <c r="W49" s="336">
        <f t="shared" si="9"/>
        <v>0</v>
      </c>
      <c r="X49" s="333"/>
      <c r="Y49" s="337">
        <f t="shared" si="10"/>
        <v>0</v>
      </c>
      <c r="Z49" s="338"/>
      <c r="AA49" s="339"/>
      <c r="AB49" s="340"/>
      <c r="AC49" s="339"/>
      <c r="AD49" s="341">
        <f t="shared" si="14"/>
        <v>0</v>
      </c>
    </row>
    <row r="50" spans="1:30" ht="20.149999999999999" customHeight="1" x14ac:dyDescent="0.35">
      <c r="A50" s="327">
        <f t="shared" si="11"/>
        <v>36</v>
      </c>
      <c r="B50" s="328" t="str">
        <f>IF(RESUMEN!B44="","",RESUMEN!B44)</f>
        <v/>
      </c>
      <c r="C50" s="329" t="str">
        <f>IF(RESUMEN!C44="","",RESUMEN!C44)</f>
        <v/>
      </c>
      <c r="D50" s="328" t="str">
        <f>IF(RESUMEN!D44="","",RESUMEN!D44)</f>
        <v/>
      </c>
      <c r="E50" s="330"/>
      <c r="F50" s="331">
        <f t="shared" si="5"/>
        <v>0</v>
      </c>
      <c r="G50" s="330"/>
      <c r="H50" s="330"/>
      <c r="I50" s="332">
        <f>IF(H50=$R$2,'SS-SMI'!$H$22,IF(H50=$S$2,'SS-SMI'!$I$22,IF(H50=$T$2,'SS-SMI'!$J$22,0)))</f>
        <v>0</v>
      </c>
      <c r="J50" s="332">
        <f t="shared" si="6"/>
        <v>0</v>
      </c>
      <c r="K50" s="332">
        <f t="shared" si="0"/>
        <v>0</v>
      </c>
      <c r="L50" s="333"/>
      <c r="M50" s="333"/>
      <c r="N50" s="333"/>
      <c r="O50" s="332">
        <f t="shared" si="12"/>
        <v>0</v>
      </c>
      <c r="P50" s="332">
        <f t="shared" si="13"/>
        <v>0</v>
      </c>
      <c r="Q50" s="332">
        <f t="shared" si="7"/>
        <v>0</v>
      </c>
      <c r="R50" s="334">
        <f t="shared" si="8"/>
        <v>0</v>
      </c>
      <c r="S50" s="335">
        <v>0</v>
      </c>
      <c r="T50" s="335">
        <v>0</v>
      </c>
      <c r="U50" s="335"/>
      <c r="V50" s="336">
        <f t="shared" si="3"/>
        <v>0</v>
      </c>
      <c r="W50" s="336">
        <f t="shared" si="9"/>
        <v>0</v>
      </c>
      <c r="X50" s="333"/>
      <c r="Y50" s="337">
        <f t="shared" si="10"/>
        <v>0</v>
      </c>
      <c r="Z50" s="338"/>
      <c r="AA50" s="339"/>
      <c r="AB50" s="340"/>
      <c r="AC50" s="339"/>
      <c r="AD50" s="341">
        <f t="shared" si="14"/>
        <v>0</v>
      </c>
    </row>
    <row r="51" spans="1:30" ht="20.149999999999999" customHeight="1" x14ac:dyDescent="0.35">
      <c r="A51" s="327">
        <f t="shared" si="11"/>
        <v>37</v>
      </c>
      <c r="B51" s="328" t="str">
        <f>IF(RESUMEN!B45="","",RESUMEN!B45)</f>
        <v/>
      </c>
      <c r="C51" s="329" t="str">
        <f>IF(RESUMEN!C45="","",RESUMEN!C45)</f>
        <v/>
      </c>
      <c r="D51" s="328" t="str">
        <f>IF(RESUMEN!D45="","",RESUMEN!D45)</f>
        <v/>
      </c>
      <c r="E51" s="330"/>
      <c r="F51" s="331">
        <f t="shared" si="5"/>
        <v>0</v>
      </c>
      <c r="G51" s="330"/>
      <c r="H51" s="330"/>
      <c r="I51" s="332">
        <f>IF(H51=$R$2,'SS-SMI'!$H$22,IF(H51=$S$2,'SS-SMI'!$I$22,IF(H51=$T$2,'SS-SMI'!$J$22,0)))</f>
        <v>0</v>
      </c>
      <c r="J51" s="332">
        <f t="shared" si="6"/>
        <v>0</v>
      </c>
      <c r="K51" s="332">
        <f t="shared" si="0"/>
        <v>0</v>
      </c>
      <c r="L51" s="333"/>
      <c r="M51" s="333"/>
      <c r="N51" s="333"/>
      <c r="O51" s="332">
        <f t="shared" si="12"/>
        <v>0</v>
      </c>
      <c r="P51" s="332">
        <f t="shared" si="13"/>
        <v>0</v>
      </c>
      <c r="Q51" s="332">
        <f t="shared" si="7"/>
        <v>0</v>
      </c>
      <c r="R51" s="334">
        <f t="shared" si="8"/>
        <v>0</v>
      </c>
      <c r="S51" s="335">
        <v>0</v>
      </c>
      <c r="T51" s="335">
        <v>0</v>
      </c>
      <c r="U51" s="335"/>
      <c r="V51" s="336">
        <f t="shared" si="3"/>
        <v>0</v>
      </c>
      <c r="W51" s="336">
        <f t="shared" si="9"/>
        <v>0</v>
      </c>
      <c r="X51" s="333"/>
      <c r="Y51" s="337">
        <f t="shared" si="10"/>
        <v>0</v>
      </c>
      <c r="Z51" s="338"/>
      <c r="AA51" s="339"/>
      <c r="AB51" s="340"/>
      <c r="AC51" s="339"/>
      <c r="AD51" s="341">
        <f t="shared" si="14"/>
        <v>0</v>
      </c>
    </row>
    <row r="52" spans="1:30" ht="20.149999999999999" customHeight="1" x14ac:dyDescent="0.35">
      <c r="A52" s="327">
        <f t="shared" si="11"/>
        <v>38</v>
      </c>
      <c r="B52" s="328" t="str">
        <f>IF(RESUMEN!B46="","",RESUMEN!B46)</f>
        <v/>
      </c>
      <c r="C52" s="329" t="str">
        <f>IF(RESUMEN!C46="","",RESUMEN!C46)</f>
        <v/>
      </c>
      <c r="D52" s="328" t="str">
        <f>IF(RESUMEN!D46="","",RESUMEN!D46)</f>
        <v/>
      </c>
      <c r="E52" s="330"/>
      <c r="F52" s="331">
        <f t="shared" si="5"/>
        <v>0</v>
      </c>
      <c r="G52" s="330"/>
      <c r="H52" s="330"/>
      <c r="I52" s="332">
        <f>IF(H52=$R$2,'SS-SMI'!$H$22,IF(H52=$S$2,'SS-SMI'!$I$22,IF(H52=$T$2,'SS-SMI'!$J$22,0)))</f>
        <v>0</v>
      </c>
      <c r="J52" s="332">
        <f t="shared" si="6"/>
        <v>0</v>
      </c>
      <c r="K52" s="332">
        <f t="shared" si="0"/>
        <v>0</v>
      </c>
      <c r="L52" s="333"/>
      <c r="M52" s="333"/>
      <c r="N52" s="333"/>
      <c r="O52" s="332">
        <f t="shared" si="12"/>
        <v>0</v>
      </c>
      <c r="P52" s="332">
        <f t="shared" si="13"/>
        <v>0</v>
      </c>
      <c r="Q52" s="332">
        <f t="shared" si="7"/>
        <v>0</v>
      </c>
      <c r="R52" s="334">
        <f t="shared" si="8"/>
        <v>0</v>
      </c>
      <c r="S52" s="335">
        <v>0</v>
      </c>
      <c r="T52" s="335">
        <v>0</v>
      </c>
      <c r="U52" s="335"/>
      <c r="V52" s="336">
        <f t="shared" si="3"/>
        <v>0</v>
      </c>
      <c r="W52" s="336">
        <f t="shared" si="9"/>
        <v>0</v>
      </c>
      <c r="X52" s="333"/>
      <c r="Y52" s="337">
        <f t="shared" si="10"/>
        <v>0</v>
      </c>
      <c r="Z52" s="338"/>
      <c r="AA52" s="339"/>
      <c r="AB52" s="340"/>
      <c r="AC52" s="339"/>
      <c r="AD52" s="341">
        <f t="shared" si="14"/>
        <v>0</v>
      </c>
    </row>
    <row r="53" spans="1:30" ht="20.149999999999999" customHeight="1" x14ac:dyDescent="0.35">
      <c r="A53" s="327">
        <f t="shared" si="11"/>
        <v>39</v>
      </c>
      <c r="B53" s="328" t="str">
        <f>IF(RESUMEN!B47="","",RESUMEN!B47)</f>
        <v/>
      </c>
      <c r="C53" s="329" t="str">
        <f>IF(RESUMEN!C47="","",RESUMEN!C47)</f>
        <v/>
      </c>
      <c r="D53" s="328" t="str">
        <f>IF(RESUMEN!D47="","",RESUMEN!D47)</f>
        <v/>
      </c>
      <c r="E53" s="330"/>
      <c r="F53" s="331">
        <f t="shared" si="5"/>
        <v>0</v>
      </c>
      <c r="G53" s="330"/>
      <c r="H53" s="330"/>
      <c r="I53" s="332">
        <f>IF(H53=$R$2,'SS-SMI'!$H$22,IF(H53=$S$2,'SS-SMI'!$I$22,IF(H53=$T$2,'SS-SMI'!$J$22,0)))</f>
        <v>0</v>
      </c>
      <c r="J53" s="332">
        <f t="shared" si="6"/>
        <v>0</v>
      </c>
      <c r="K53" s="332">
        <f t="shared" si="0"/>
        <v>0</v>
      </c>
      <c r="L53" s="333"/>
      <c r="M53" s="333"/>
      <c r="N53" s="333"/>
      <c r="O53" s="332">
        <f t="shared" si="12"/>
        <v>0</v>
      </c>
      <c r="P53" s="332">
        <f t="shared" si="13"/>
        <v>0</v>
      </c>
      <c r="Q53" s="332">
        <f t="shared" si="7"/>
        <v>0</v>
      </c>
      <c r="R53" s="334">
        <f t="shared" si="8"/>
        <v>0</v>
      </c>
      <c r="S53" s="335">
        <v>0</v>
      </c>
      <c r="T53" s="335">
        <v>0</v>
      </c>
      <c r="U53" s="335"/>
      <c r="V53" s="336">
        <f t="shared" si="3"/>
        <v>0</v>
      </c>
      <c r="W53" s="336">
        <f t="shared" si="9"/>
        <v>0</v>
      </c>
      <c r="X53" s="333"/>
      <c r="Y53" s="337">
        <f t="shared" si="10"/>
        <v>0</v>
      </c>
      <c r="Z53" s="338"/>
      <c r="AA53" s="339"/>
      <c r="AB53" s="340"/>
      <c r="AC53" s="339"/>
      <c r="AD53" s="341">
        <f t="shared" si="14"/>
        <v>0</v>
      </c>
    </row>
    <row r="54" spans="1:30" ht="20.149999999999999" customHeight="1" x14ac:dyDescent="0.35">
      <c r="A54" s="327">
        <f t="shared" si="11"/>
        <v>40</v>
      </c>
      <c r="B54" s="328" t="str">
        <f>IF(RESUMEN!B48="","",RESUMEN!B48)</f>
        <v/>
      </c>
      <c r="C54" s="329" t="str">
        <f>IF(RESUMEN!C48="","",RESUMEN!C48)</f>
        <v/>
      </c>
      <c r="D54" s="328" t="str">
        <f>IF(RESUMEN!D48="","",RESUMEN!D48)</f>
        <v/>
      </c>
      <c r="E54" s="330"/>
      <c r="F54" s="331">
        <f t="shared" si="5"/>
        <v>0</v>
      </c>
      <c r="G54" s="330"/>
      <c r="H54" s="330"/>
      <c r="I54" s="332">
        <f>IF(H54=$R$2,'SS-SMI'!$H$22,IF(H54=$S$2,'SS-SMI'!$I$22,IF(H54=$T$2,'SS-SMI'!$J$22,0)))</f>
        <v>0</v>
      </c>
      <c r="J54" s="332">
        <f t="shared" si="6"/>
        <v>0</v>
      </c>
      <c r="K54" s="332">
        <f t="shared" si="0"/>
        <v>0</v>
      </c>
      <c r="L54" s="333"/>
      <c r="M54" s="333"/>
      <c r="N54" s="333"/>
      <c r="O54" s="332">
        <f t="shared" si="12"/>
        <v>0</v>
      </c>
      <c r="P54" s="332">
        <f t="shared" si="13"/>
        <v>0</v>
      </c>
      <c r="Q54" s="332">
        <f t="shared" si="7"/>
        <v>0</v>
      </c>
      <c r="R54" s="334">
        <f t="shared" si="8"/>
        <v>0</v>
      </c>
      <c r="S54" s="335">
        <v>0</v>
      </c>
      <c r="T54" s="335">
        <v>0</v>
      </c>
      <c r="U54" s="335"/>
      <c r="V54" s="336">
        <f t="shared" si="3"/>
        <v>0</v>
      </c>
      <c r="W54" s="336">
        <f t="shared" si="9"/>
        <v>0</v>
      </c>
      <c r="X54" s="333"/>
      <c r="Y54" s="337">
        <f t="shared" si="10"/>
        <v>0</v>
      </c>
      <c r="Z54" s="338"/>
      <c r="AA54" s="339"/>
      <c r="AB54" s="340"/>
      <c r="AC54" s="339"/>
      <c r="AD54" s="341">
        <f t="shared" si="14"/>
        <v>0</v>
      </c>
    </row>
    <row r="55" spans="1:30" ht="20.149999999999999" customHeight="1" x14ac:dyDescent="0.35">
      <c r="A55" s="327">
        <f t="shared" si="11"/>
        <v>41</v>
      </c>
      <c r="B55" s="328" t="str">
        <f>IF(RESUMEN!B49="","",RESUMEN!B49)</f>
        <v/>
      </c>
      <c r="C55" s="329" t="str">
        <f>IF(RESUMEN!C49="","",RESUMEN!C49)</f>
        <v/>
      </c>
      <c r="D55" s="328" t="str">
        <f>IF(RESUMEN!D49="","",RESUMEN!D49)</f>
        <v/>
      </c>
      <c r="E55" s="330"/>
      <c r="F55" s="331">
        <f t="shared" ref="F55:F82" si="15">IF(G55&gt;E55, "error",E55-G55)</f>
        <v>0</v>
      </c>
      <c r="G55" s="330"/>
      <c r="H55" s="330"/>
      <c r="I55" s="332">
        <f>IF(H55=$R$2,'SS-SMI'!$H$22,IF(H55=$S$2,'SS-SMI'!$I$22,IF(H55=$T$2,'SS-SMI'!$J$22,0)))</f>
        <v>0</v>
      </c>
      <c r="J55" s="332">
        <f t="shared" ref="J55:J82" si="16">SUM(I55*E55)</f>
        <v>0</v>
      </c>
      <c r="K55" s="332">
        <f t="shared" ref="K55:K82" si="17">SUM(J55*14/12)</f>
        <v>0</v>
      </c>
      <c r="L55" s="333"/>
      <c r="M55" s="333"/>
      <c r="N55" s="333"/>
      <c r="O55" s="332">
        <f t="shared" ref="O55:O82" si="18">SUM(L55)</f>
        <v>0</v>
      </c>
      <c r="P55" s="332">
        <f t="shared" ref="P55:P82" si="19">SUM(O55-N55)</f>
        <v>0</v>
      </c>
      <c r="Q55" s="332">
        <f t="shared" ref="Q55:Q82" si="20">IF(E55="",0,IF(H55=$R$2,$R$10*F55/E55,IF(H55=$S$2,$S$10*F55/E55,IF(H55=$T$2,$T$10*F55/E55,0))))</f>
        <v>0</v>
      </c>
      <c r="R55" s="334">
        <f t="shared" ref="R55:R82" si="21">IF(E55="",0,IF(H55=$R$2,$R$10*G55/E55,IF(H55=$S$2,$S$10*G55/E55,IF(H55=$T$2,$T$10*G55/E55,0))))</f>
        <v>0</v>
      </c>
      <c r="S55" s="335">
        <v>0</v>
      </c>
      <c r="T55" s="335">
        <v>0</v>
      </c>
      <c r="U55" s="335"/>
      <c r="V55" s="336">
        <f t="shared" ref="V55:V82" si="22">SUM(O55+Q55+R55-S55-T55)</f>
        <v>0</v>
      </c>
      <c r="W55" s="336">
        <f t="shared" ref="W55:W82" si="23">P55+Q55+R55-S55-T55</f>
        <v>0</v>
      </c>
      <c r="X55" s="333"/>
      <c r="Y55" s="337">
        <f t="shared" ref="Y55:Y82" si="24">IF(X55&lt;&gt;0,SUM((P55-S55-T55+R55+Q55)+X55),W55)</f>
        <v>0</v>
      </c>
      <c r="Z55" s="338"/>
      <c r="AA55" s="339"/>
      <c r="AB55" s="340"/>
      <c r="AC55" s="339"/>
      <c r="AD55" s="341">
        <f t="shared" ref="AD55:AD82" si="25">IF((Y55&gt;V55),0,(V55-Y55))</f>
        <v>0</v>
      </c>
    </row>
    <row r="56" spans="1:30" ht="20.149999999999999" customHeight="1" x14ac:dyDescent="0.35">
      <c r="A56" s="327">
        <f t="shared" si="11"/>
        <v>42</v>
      </c>
      <c r="B56" s="328" t="str">
        <f>IF(RESUMEN!B50="","",RESUMEN!B50)</f>
        <v/>
      </c>
      <c r="C56" s="329" t="str">
        <f>IF(RESUMEN!C50="","",RESUMEN!C50)</f>
        <v/>
      </c>
      <c r="D56" s="328" t="str">
        <f>IF(RESUMEN!D50="","",RESUMEN!D50)</f>
        <v/>
      </c>
      <c r="E56" s="330"/>
      <c r="F56" s="331">
        <f t="shared" si="15"/>
        <v>0</v>
      </c>
      <c r="G56" s="330"/>
      <c r="H56" s="330"/>
      <c r="I56" s="332">
        <f>IF(H56=$R$2,'SS-SMI'!$H$22,IF(H56=$S$2,'SS-SMI'!$I$22,IF(H56=$T$2,'SS-SMI'!$J$22,0)))</f>
        <v>0</v>
      </c>
      <c r="J56" s="332">
        <f t="shared" si="16"/>
        <v>0</v>
      </c>
      <c r="K56" s="332">
        <f t="shared" si="17"/>
        <v>0</v>
      </c>
      <c r="L56" s="333"/>
      <c r="M56" s="333"/>
      <c r="N56" s="333"/>
      <c r="O56" s="332">
        <f t="shared" si="18"/>
        <v>0</v>
      </c>
      <c r="P56" s="332">
        <f t="shared" si="19"/>
        <v>0</v>
      </c>
      <c r="Q56" s="332">
        <f t="shared" si="20"/>
        <v>0</v>
      </c>
      <c r="R56" s="334">
        <f t="shared" si="21"/>
        <v>0</v>
      </c>
      <c r="S56" s="335">
        <v>0</v>
      </c>
      <c r="T56" s="335">
        <v>0</v>
      </c>
      <c r="U56" s="335"/>
      <c r="V56" s="336">
        <f t="shared" si="22"/>
        <v>0</v>
      </c>
      <c r="W56" s="336">
        <f t="shared" si="23"/>
        <v>0</v>
      </c>
      <c r="X56" s="333"/>
      <c r="Y56" s="337">
        <f t="shared" si="24"/>
        <v>0</v>
      </c>
      <c r="Z56" s="338"/>
      <c r="AA56" s="339"/>
      <c r="AB56" s="340"/>
      <c r="AC56" s="339"/>
      <c r="AD56" s="341">
        <f t="shared" si="25"/>
        <v>0</v>
      </c>
    </row>
    <row r="57" spans="1:30" ht="20.149999999999999" customHeight="1" x14ac:dyDescent="0.35">
      <c r="A57" s="327">
        <f t="shared" si="11"/>
        <v>43</v>
      </c>
      <c r="B57" s="328" t="str">
        <f>IF(RESUMEN!B51="","",RESUMEN!B51)</f>
        <v/>
      </c>
      <c r="C57" s="329" t="str">
        <f>IF(RESUMEN!C51="","",RESUMEN!C51)</f>
        <v/>
      </c>
      <c r="D57" s="328" t="str">
        <f>IF(RESUMEN!D51="","",RESUMEN!D51)</f>
        <v/>
      </c>
      <c r="E57" s="330"/>
      <c r="F57" s="331">
        <f t="shared" si="15"/>
        <v>0</v>
      </c>
      <c r="G57" s="330"/>
      <c r="H57" s="330"/>
      <c r="I57" s="332">
        <f>IF(H57=$R$2,'SS-SMI'!$H$22,IF(H57=$S$2,'SS-SMI'!$I$22,IF(H57=$T$2,'SS-SMI'!$J$22,0)))</f>
        <v>0</v>
      </c>
      <c r="J57" s="332">
        <f t="shared" si="16"/>
        <v>0</v>
      </c>
      <c r="K57" s="332">
        <f t="shared" si="17"/>
        <v>0</v>
      </c>
      <c r="L57" s="333"/>
      <c r="M57" s="333"/>
      <c r="N57" s="333"/>
      <c r="O57" s="332">
        <f t="shared" si="18"/>
        <v>0</v>
      </c>
      <c r="P57" s="332">
        <f t="shared" si="19"/>
        <v>0</v>
      </c>
      <c r="Q57" s="332">
        <f t="shared" si="20"/>
        <v>0</v>
      </c>
      <c r="R57" s="334">
        <f t="shared" si="21"/>
        <v>0</v>
      </c>
      <c r="S57" s="335">
        <v>0</v>
      </c>
      <c r="T57" s="335">
        <v>0</v>
      </c>
      <c r="U57" s="335"/>
      <c r="V57" s="336">
        <f t="shared" si="22"/>
        <v>0</v>
      </c>
      <c r="W57" s="336">
        <f t="shared" si="23"/>
        <v>0</v>
      </c>
      <c r="X57" s="333"/>
      <c r="Y57" s="337">
        <f t="shared" si="24"/>
        <v>0</v>
      </c>
      <c r="Z57" s="338"/>
      <c r="AA57" s="339"/>
      <c r="AB57" s="340"/>
      <c r="AC57" s="339"/>
      <c r="AD57" s="341">
        <f t="shared" si="25"/>
        <v>0</v>
      </c>
    </row>
    <row r="58" spans="1:30" ht="20.149999999999999" customHeight="1" x14ac:dyDescent="0.35">
      <c r="A58" s="327">
        <f t="shared" si="11"/>
        <v>44</v>
      </c>
      <c r="B58" s="328" t="str">
        <f>IF(RESUMEN!B52="","",RESUMEN!B52)</f>
        <v/>
      </c>
      <c r="C58" s="329" t="str">
        <f>IF(RESUMEN!C52="","",RESUMEN!C52)</f>
        <v/>
      </c>
      <c r="D58" s="328" t="str">
        <f>IF(RESUMEN!D52="","",RESUMEN!D52)</f>
        <v/>
      </c>
      <c r="E58" s="330"/>
      <c r="F58" s="331">
        <f t="shared" si="15"/>
        <v>0</v>
      </c>
      <c r="G58" s="330"/>
      <c r="H58" s="330"/>
      <c r="I58" s="332">
        <f>IF(H58=$R$2,'SS-SMI'!$H$22,IF(H58=$S$2,'SS-SMI'!$I$22,IF(H58=$T$2,'SS-SMI'!$J$22,0)))</f>
        <v>0</v>
      </c>
      <c r="J58" s="332">
        <f t="shared" si="16"/>
        <v>0</v>
      </c>
      <c r="K58" s="332">
        <f t="shared" si="17"/>
        <v>0</v>
      </c>
      <c r="L58" s="333"/>
      <c r="M58" s="333"/>
      <c r="N58" s="333"/>
      <c r="O58" s="332">
        <f t="shared" si="18"/>
        <v>0</v>
      </c>
      <c r="P58" s="332">
        <f t="shared" si="19"/>
        <v>0</v>
      </c>
      <c r="Q58" s="332">
        <f t="shared" si="20"/>
        <v>0</v>
      </c>
      <c r="R58" s="334">
        <f t="shared" si="21"/>
        <v>0</v>
      </c>
      <c r="S58" s="335">
        <v>0</v>
      </c>
      <c r="T58" s="335">
        <v>0</v>
      </c>
      <c r="U58" s="335"/>
      <c r="V58" s="336">
        <f t="shared" si="22"/>
        <v>0</v>
      </c>
      <c r="W58" s="336">
        <f t="shared" si="23"/>
        <v>0</v>
      </c>
      <c r="X58" s="333"/>
      <c r="Y58" s="337">
        <f t="shared" si="24"/>
        <v>0</v>
      </c>
      <c r="Z58" s="338"/>
      <c r="AA58" s="339"/>
      <c r="AB58" s="340"/>
      <c r="AC58" s="339"/>
      <c r="AD58" s="341">
        <f t="shared" si="25"/>
        <v>0</v>
      </c>
    </row>
    <row r="59" spans="1:30" ht="20.149999999999999" customHeight="1" x14ac:dyDescent="0.35">
      <c r="A59" s="327">
        <f t="shared" si="11"/>
        <v>45</v>
      </c>
      <c r="B59" s="328" t="str">
        <f>IF(RESUMEN!B53="","",RESUMEN!B53)</f>
        <v/>
      </c>
      <c r="C59" s="329" t="str">
        <f>IF(RESUMEN!C53="","",RESUMEN!C53)</f>
        <v/>
      </c>
      <c r="D59" s="328" t="str">
        <f>IF(RESUMEN!D53="","",RESUMEN!D53)</f>
        <v/>
      </c>
      <c r="E59" s="330"/>
      <c r="F59" s="331">
        <f t="shared" si="15"/>
        <v>0</v>
      </c>
      <c r="G59" s="330"/>
      <c r="H59" s="330"/>
      <c r="I59" s="332">
        <f>IF(H59=$R$2,'SS-SMI'!$H$22,IF(H59=$S$2,'SS-SMI'!$I$22,IF(H59=$T$2,'SS-SMI'!$J$22,0)))</f>
        <v>0</v>
      </c>
      <c r="J59" s="332">
        <f t="shared" si="16"/>
        <v>0</v>
      </c>
      <c r="K59" s="332">
        <f t="shared" si="17"/>
        <v>0</v>
      </c>
      <c r="L59" s="333"/>
      <c r="M59" s="333"/>
      <c r="N59" s="333"/>
      <c r="O59" s="332">
        <f t="shared" si="18"/>
        <v>0</v>
      </c>
      <c r="P59" s="332">
        <f t="shared" si="19"/>
        <v>0</v>
      </c>
      <c r="Q59" s="332">
        <f t="shared" si="20"/>
        <v>0</v>
      </c>
      <c r="R59" s="334">
        <f t="shared" si="21"/>
        <v>0</v>
      </c>
      <c r="S59" s="335">
        <v>0</v>
      </c>
      <c r="T59" s="335">
        <v>0</v>
      </c>
      <c r="U59" s="335"/>
      <c r="V59" s="336">
        <f t="shared" si="22"/>
        <v>0</v>
      </c>
      <c r="W59" s="336">
        <f t="shared" si="23"/>
        <v>0</v>
      </c>
      <c r="X59" s="333"/>
      <c r="Y59" s="337">
        <f t="shared" si="24"/>
        <v>0</v>
      </c>
      <c r="Z59" s="338"/>
      <c r="AA59" s="339"/>
      <c r="AB59" s="340"/>
      <c r="AC59" s="339"/>
      <c r="AD59" s="341">
        <f t="shared" si="25"/>
        <v>0</v>
      </c>
    </row>
    <row r="60" spans="1:30" ht="20.149999999999999" customHeight="1" x14ac:dyDescent="0.35">
      <c r="A60" s="327">
        <f t="shared" si="11"/>
        <v>46</v>
      </c>
      <c r="B60" s="328" t="str">
        <f>IF(RESUMEN!B54="","",RESUMEN!B54)</f>
        <v/>
      </c>
      <c r="C60" s="329" t="str">
        <f>IF(RESUMEN!C54="","",RESUMEN!C54)</f>
        <v/>
      </c>
      <c r="D60" s="328" t="str">
        <f>IF(RESUMEN!D54="","",RESUMEN!D54)</f>
        <v/>
      </c>
      <c r="E60" s="330"/>
      <c r="F60" s="331">
        <f t="shared" si="15"/>
        <v>0</v>
      </c>
      <c r="G60" s="330"/>
      <c r="H60" s="330"/>
      <c r="I60" s="332">
        <f>IF(H60=$R$2,'SS-SMI'!$H$22,IF(H60=$S$2,'SS-SMI'!$I$22,IF(H60=$T$2,'SS-SMI'!$J$22,0)))</f>
        <v>0</v>
      </c>
      <c r="J60" s="332">
        <f t="shared" si="16"/>
        <v>0</v>
      </c>
      <c r="K60" s="332">
        <f t="shared" si="17"/>
        <v>0</v>
      </c>
      <c r="L60" s="333"/>
      <c r="M60" s="333"/>
      <c r="N60" s="333"/>
      <c r="O60" s="332">
        <f t="shared" si="18"/>
        <v>0</v>
      </c>
      <c r="P60" s="332">
        <f t="shared" si="19"/>
        <v>0</v>
      </c>
      <c r="Q60" s="332">
        <f t="shared" si="20"/>
        <v>0</v>
      </c>
      <c r="R60" s="334">
        <f t="shared" si="21"/>
        <v>0</v>
      </c>
      <c r="S60" s="335">
        <v>0</v>
      </c>
      <c r="T60" s="335">
        <v>0</v>
      </c>
      <c r="U60" s="335"/>
      <c r="V60" s="336">
        <f t="shared" si="22"/>
        <v>0</v>
      </c>
      <c r="W60" s="336">
        <f t="shared" si="23"/>
        <v>0</v>
      </c>
      <c r="X60" s="333"/>
      <c r="Y60" s="337">
        <f t="shared" si="24"/>
        <v>0</v>
      </c>
      <c r="Z60" s="338"/>
      <c r="AA60" s="339"/>
      <c r="AB60" s="340"/>
      <c r="AC60" s="339"/>
      <c r="AD60" s="341">
        <f t="shared" si="25"/>
        <v>0</v>
      </c>
    </row>
    <row r="61" spans="1:30" ht="20.149999999999999" customHeight="1" x14ac:dyDescent="0.35">
      <c r="A61" s="327">
        <f t="shared" si="11"/>
        <v>47</v>
      </c>
      <c r="B61" s="328" t="str">
        <f>IF(RESUMEN!B55="","",RESUMEN!B55)</f>
        <v/>
      </c>
      <c r="C61" s="329" t="str">
        <f>IF(RESUMEN!C55="","",RESUMEN!C55)</f>
        <v/>
      </c>
      <c r="D61" s="328" t="str">
        <f>IF(RESUMEN!D55="","",RESUMEN!D55)</f>
        <v/>
      </c>
      <c r="E61" s="330"/>
      <c r="F61" s="331">
        <f t="shared" si="15"/>
        <v>0</v>
      </c>
      <c r="G61" s="330"/>
      <c r="H61" s="330"/>
      <c r="I61" s="332">
        <f>IF(H61=$R$2,'SS-SMI'!$H$22,IF(H61=$S$2,'SS-SMI'!$I$22,IF(H61=$T$2,'SS-SMI'!$J$22,0)))</f>
        <v>0</v>
      </c>
      <c r="J61" s="332">
        <f t="shared" si="16"/>
        <v>0</v>
      </c>
      <c r="K61" s="332">
        <f t="shared" si="17"/>
        <v>0</v>
      </c>
      <c r="L61" s="333"/>
      <c r="M61" s="333"/>
      <c r="N61" s="333"/>
      <c r="O61" s="332">
        <f t="shared" si="18"/>
        <v>0</v>
      </c>
      <c r="P61" s="332">
        <f t="shared" si="19"/>
        <v>0</v>
      </c>
      <c r="Q61" s="332">
        <f t="shared" si="20"/>
        <v>0</v>
      </c>
      <c r="R61" s="334">
        <f t="shared" si="21"/>
        <v>0</v>
      </c>
      <c r="S61" s="335">
        <v>0</v>
      </c>
      <c r="T61" s="335">
        <v>0</v>
      </c>
      <c r="U61" s="335"/>
      <c r="V61" s="336">
        <f t="shared" si="22"/>
        <v>0</v>
      </c>
      <c r="W61" s="336">
        <f t="shared" si="23"/>
        <v>0</v>
      </c>
      <c r="X61" s="333"/>
      <c r="Y61" s="337">
        <f t="shared" si="24"/>
        <v>0</v>
      </c>
      <c r="Z61" s="338"/>
      <c r="AA61" s="339"/>
      <c r="AB61" s="340"/>
      <c r="AC61" s="339"/>
      <c r="AD61" s="341">
        <f t="shared" si="25"/>
        <v>0</v>
      </c>
    </row>
    <row r="62" spans="1:30" ht="20.149999999999999" customHeight="1" x14ac:dyDescent="0.35">
      <c r="A62" s="327">
        <f t="shared" si="11"/>
        <v>48</v>
      </c>
      <c r="B62" s="328" t="str">
        <f>IF(RESUMEN!B56="","",RESUMEN!B56)</f>
        <v/>
      </c>
      <c r="C62" s="329" t="str">
        <f>IF(RESUMEN!C56="","",RESUMEN!C56)</f>
        <v/>
      </c>
      <c r="D62" s="328" t="str">
        <f>IF(RESUMEN!D56="","",RESUMEN!D56)</f>
        <v/>
      </c>
      <c r="E62" s="330"/>
      <c r="F62" s="331">
        <f t="shared" si="15"/>
        <v>0</v>
      </c>
      <c r="G62" s="330"/>
      <c r="H62" s="330"/>
      <c r="I62" s="332">
        <f>IF(H62=$R$2,'SS-SMI'!$H$22,IF(H62=$S$2,'SS-SMI'!$I$22,IF(H62=$T$2,'SS-SMI'!$J$22,0)))</f>
        <v>0</v>
      </c>
      <c r="J62" s="332">
        <f t="shared" si="16"/>
        <v>0</v>
      </c>
      <c r="K62" s="332">
        <f t="shared" si="17"/>
        <v>0</v>
      </c>
      <c r="L62" s="333"/>
      <c r="M62" s="333"/>
      <c r="N62" s="333"/>
      <c r="O62" s="332">
        <f t="shared" si="18"/>
        <v>0</v>
      </c>
      <c r="P62" s="332">
        <f t="shared" si="19"/>
        <v>0</v>
      </c>
      <c r="Q62" s="332">
        <f t="shared" si="20"/>
        <v>0</v>
      </c>
      <c r="R62" s="334">
        <f t="shared" si="21"/>
        <v>0</v>
      </c>
      <c r="S62" s="335">
        <v>0</v>
      </c>
      <c r="T62" s="335">
        <v>0</v>
      </c>
      <c r="U62" s="335"/>
      <c r="V62" s="336">
        <f t="shared" si="22"/>
        <v>0</v>
      </c>
      <c r="W62" s="336">
        <f t="shared" si="23"/>
        <v>0</v>
      </c>
      <c r="X62" s="333"/>
      <c r="Y62" s="337">
        <f t="shared" si="24"/>
        <v>0</v>
      </c>
      <c r="Z62" s="338"/>
      <c r="AA62" s="339"/>
      <c r="AB62" s="340"/>
      <c r="AC62" s="339"/>
      <c r="AD62" s="341">
        <f t="shared" si="25"/>
        <v>0</v>
      </c>
    </row>
    <row r="63" spans="1:30" ht="20.149999999999999" customHeight="1" x14ac:dyDescent="0.35">
      <c r="A63" s="327">
        <f t="shared" si="11"/>
        <v>49</v>
      </c>
      <c r="B63" s="328" t="str">
        <f>IF(RESUMEN!B57="","",RESUMEN!B57)</f>
        <v/>
      </c>
      <c r="C63" s="329" t="str">
        <f>IF(RESUMEN!C57="","",RESUMEN!C57)</f>
        <v/>
      </c>
      <c r="D63" s="328" t="str">
        <f>IF(RESUMEN!D57="","",RESUMEN!D57)</f>
        <v/>
      </c>
      <c r="E63" s="330"/>
      <c r="F63" s="331">
        <f t="shared" si="15"/>
        <v>0</v>
      </c>
      <c r="G63" s="330"/>
      <c r="H63" s="330"/>
      <c r="I63" s="332">
        <f>IF(H63=$R$2,'SS-SMI'!$H$22,IF(H63=$S$2,'SS-SMI'!$I$22,IF(H63=$T$2,'SS-SMI'!$J$22,0)))</f>
        <v>0</v>
      </c>
      <c r="J63" s="332">
        <f t="shared" si="16"/>
        <v>0</v>
      </c>
      <c r="K63" s="332">
        <f t="shared" si="17"/>
        <v>0</v>
      </c>
      <c r="L63" s="333"/>
      <c r="M63" s="333"/>
      <c r="N63" s="333"/>
      <c r="O63" s="332">
        <f t="shared" si="18"/>
        <v>0</v>
      </c>
      <c r="P63" s="332">
        <f t="shared" si="19"/>
        <v>0</v>
      </c>
      <c r="Q63" s="332">
        <f t="shared" si="20"/>
        <v>0</v>
      </c>
      <c r="R63" s="334">
        <f t="shared" si="21"/>
        <v>0</v>
      </c>
      <c r="S63" s="335">
        <v>0</v>
      </c>
      <c r="T63" s="335">
        <v>0</v>
      </c>
      <c r="U63" s="335"/>
      <c r="V63" s="336">
        <f t="shared" si="22"/>
        <v>0</v>
      </c>
      <c r="W63" s="336">
        <f t="shared" si="23"/>
        <v>0</v>
      </c>
      <c r="X63" s="333"/>
      <c r="Y63" s="337">
        <f t="shared" si="24"/>
        <v>0</v>
      </c>
      <c r="Z63" s="338"/>
      <c r="AA63" s="339"/>
      <c r="AB63" s="340"/>
      <c r="AC63" s="339"/>
      <c r="AD63" s="341">
        <f t="shared" si="25"/>
        <v>0</v>
      </c>
    </row>
    <row r="64" spans="1:30" ht="20.149999999999999" customHeight="1" x14ac:dyDescent="0.35">
      <c r="A64" s="327">
        <f t="shared" si="11"/>
        <v>50</v>
      </c>
      <c r="B64" s="328" t="str">
        <f>IF(RESUMEN!B58="","",RESUMEN!B58)</f>
        <v/>
      </c>
      <c r="C64" s="329" t="str">
        <f>IF(RESUMEN!C58="","",RESUMEN!C58)</f>
        <v/>
      </c>
      <c r="D64" s="328" t="str">
        <f>IF(RESUMEN!D58="","",RESUMEN!D58)</f>
        <v/>
      </c>
      <c r="E64" s="330"/>
      <c r="F64" s="331">
        <f t="shared" si="15"/>
        <v>0</v>
      </c>
      <c r="G64" s="330"/>
      <c r="H64" s="330"/>
      <c r="I64" s="332">
        <f>IF(H64=$R$2,'SS-SMI'!$H$22,IF(H64=$S$2,'SS-SMI'!$I$22,IF(H64=$T$2,'SS-SMI'!$J$22,0)))</f>
        <v>0</v>
      </c>
      <c r="J64" s="332">
        <f t="shared" si="16"/>
        <v>0</v>
      </c>
      <c r="K64" s="332">
        <f t="shared" si="17"/>
        <v>0</v>
      </c>
      <c r="L64" s="333"/>
      <c r="M64" s="333"/>
      <c r="N64" s="333"/>
      <c r="O64" s="332">
        <f t="shared" si="18"/>
        <v>0</v>
      </c>
      <c r="P64" s="332">
        <f t="shared" si="19"/>
        <v>0</v>
      </c>
      <c r="Q64" s="332">
        <f t="shared" si="20"/>
        <v>0</v>
      </c>
      <c r="R64" s="334">
        <f t="shared" si="21"/>
        <v>0</v>
      </c>
      <c r="S64" s="335">
        <v>0</v>
      </c>
      <c r="T64" s="335">
        <v>0</v>
      </c>
      <c r="U64" s="335"/>
      <c r="V64" s="336">
        <f t="shared" si="22"/>
        <v>0</v>
      </c>
      <c r="W64" s="336">
        <f t="shared" si="23"/>
        <v>0</v>
      </c>
      <c r="X64" s="333"/>
      <c r="Y64" s="337">
        <f t="shared" si="24"/>
        <v>0</v>
      </c>
      <c r="Z64" s="338"/>
      <c r="AA64" s="339"/>
      <c r="AB64" s="340"/>
      <c r="AC64" s="339"/>
      <c r="AD64" s="341">
        <f t="shared" si="25"/>
        <v>0</v>
      </c>
    </row>
    <row r="65" spans="1:30" ht="20.149999999999999" customHeight="1" x14ac:dyDescent="0.35">
      <c r="A65" s="327">
        <f t="shared" si="11"/>
        <v>51</v>
      </c>
      <c r="B65" s="328" t="str">
        <f>IF(RESUMEN!B59="","",RESUMEN!B59)</f>
        <v/>
      </c>
      <c r="C65" s="329" t="str">
        <f>IF(RESUMEN!C59="","",RESUMEN!C59)</f>
        <v/>
      </c>
      <c r="D65" s="328" t="str">
        <f>IF(RESUMEN!D59="","",RESUMEN!D59)</f>
        <v/>
      </c>
      <c r="E65" s="330"/>
      <c r="F65" s="331">
        <f t="shared" si="15"/>
        <v>0</v>
      </c>
      <c r="G65" s="330"/>
      <c r="H65" s="330"/>
      <c r="I65" s="332">
        <f>IF(H65=$R$2,'SS-SMI'!$H$22,IF(H65=$S$2,'SS-SMI'!$I$22,IF(H65=$T$2,'SS-SMI'!$J$22,0)))</f>
        <v>0</v>
      </c>
      <c r="J65" s="332">
        <f t="shared" si="16"/>
        <v>0</v>
      </c>
      <c r="K65" s="332">
        <f t="shared" si="17"/>
        <v>0</v>
      </c>
      <c r="L65" s="333"/>
      <c r="M65" s="333"/>
      <c r="N65" s="333"/>
      <c r="O65" s="332">
        <f t="shared" si="18"/>
        <v>0</v>
      </c>
      <c r="P65" s="332">
        <f t="shared" si="19"/>
        <v>0</v>
      </c>
      <c r="Q65" s="332">
        <f t="shared" si="20"/>
        <v>0</v>
      </c>
      <c r="R65" s="334">
        <f t="shared" si="21"/>
        <v>0</v>
      </c>
      <c r="S65" s="335">
        <v>0</v>
      </c>
      <c r="T65" s="335">
        <v>0</v>
      </c>
      <c r="U65" s="335"/>
      <c r="V65" s="336">
        <f t="shared" si="22"/>
        <v>0</v>
      </c>
      <c r="W65" s="336">
        <f t="shared" si="23"/>
        <v>0</v>
      </c>
      <c r="X65" s="333"/>
      <c r="Y65" s="337">
        <f t="shared" si="24"/>
        <v>0</v>
      </c>
      <c r="Z65" s="338"/>
      <c r="AA65" s="339"/>
      <c r="AB65" s="340"/>
      <c r="AC65" s="339"/>
      <c r="AD65" s="341">
        <f t="shared" si="25"/>
        <v>0</v>
      </c>
    </row>
    <row r="66" spans="1:30" ht="20.149999999999999" customHeight="1" x14ac:dyDescent="0.35">
      <c r="A66" s="327">
        <f t="shared" si="11"/>
        <v>52</v>
      </c>
      <c r="B66" s="328" t="str">
        <f>IF(RESUMEN!B60="","",RESUMEN!B60)</f>
        <v/>
      </c>
      <c r="C66" s="329" t="str">
        <f>IF(RESUMEN!C60="","",RESUMEN!C60)</f>
        <v/>
      </c>
      <c r="D66" s="328" t="str">
        <f>IF(RESUMEN!D60="","",RESUMEN!D60)</f>
        <v/>
      </c>
      <c r="E66" s="330"/>
      <c r="F66" s="331">
        <f t="shared" si="15"/>
        <v>0</v>
      </c>
      <c r="G66" s="330"/>
      <c r="H66" s="330"/>
      <c r="I66" s="332">
        <f>IF(H66=$R$2,'SS-SMI'!$H$22,IF(H66=$S$2,'SS-SMI'!$I$22,IF(H66=$T$2,'SS-SMI'!$J$22,0)))</f>
        <v>0</v>
      </c>
      <c r="J66" s="332">
        <f t="shared" si="16"/>
        <v>0</v>
      </c>
      <c r="K66" s="332">
        <f t="shared" si="17"/>
        <v>0</v>
      </c>
      <c r="L66" s="333"/>
      <c r="M66" s="333"/>
      <c r="N66" s="333"/>
      <c r="O66" s="332">
        <f t="shared" si="18"/>
        <v>0</v>
      </c>
      <c r="P66" s="332">
        <f t="shared" si="19"/>
        <v>0</v>
      </c>
      <c r="Q66" s="332">
        <f t="shared" si="20"/>
        <v>0</v>
      </c>
      <c r="R66" s="334">
        <f t="shared" si="21"/>
        <v>0</v>
      </c>
      <c r="S66" s="335">
        <v>0</v>
      </c>
      <c r="T66" s="335">
        <v>0</v>
      </c>
      <c r="U66" s="335"/>
      <c r="V66" s="336">
        <f t="shared" si="22"/>
        <v>0</v>
      </c>
      <c r="W66" s="336">
        <f t="shared" si="23"/>
        <v>0</v>
      </c>
      <c r="X66" s="333"/>
      <c r="Y66" s="337">
        <f t="shared" si="24"/>
        <v>0</v>
      </c>
      <c r="Z66" s="338"/>
      <c r="AA66" s="339"/>
      <c r="AB66" s="340"/>
      <c r="AC66" s="339"/>
      <c r="AD66" s="341">
        <f t="shared" si="25"/>
        <v>0</v>
      </c>
    </row>
    <row r="67" spans="1:30" ht="20.149999999999999" customHeight="1" x14ac:dyDescent="0.35">
      <c r="A67" s="327">
        <f t="shared" si="11"/>
        <v>53</v>
      </c>
      <c r="B67" s="328" t="str">
        <f>IF(RESUMEN!B61="","",RESUMEN!B61)</f>
        <v/>
      </c>
      <c r="C67" s="329" t="str">
        <f>IF(RESUMEN!C61="","",RESUMEN!C61)</f>
        <v/>
      </c>
      <c r="D67" s="328" t="str">
        <f>IF(RESUMEN!D61="","",RESUMEN!D61)</f>
        <v/>
      </c>
      <c r="E67" s="330"/>
      <c r="F67" s="331">
        <f t="shared" si="15"/>
        <v>0</v>
      </c>
      <c r="G67" s="330"/>
      <c r="H67" s="330"/>
      <c r="I67" s="332">
        <f>IF(H67=$R$2,'SS-SMI'!$H$22,IF(H67=$S$2,'SS-SMI'!$I$22,IF(H67=$T$2,'SS-SMI'!$J$22,0)))</f>
        <v>0</v>
      </c>
      <c r="J67" s="332">
        <f t="shared" si="16"/>
        <v>0</v>
      </c>
      <c r="K67" s="332">
        <f t="shared" si="17"/>
        <v>0</v>
      </c>
      <c r="L67" s="333"/>
      <c r="M67" s="333"/>
      <c r="N67" s="333"/>
      <c r="O67" s="332">
        <f t="shared" si="18"/>
        <v>0</v>
      </c>
      <c r="P67" s="332">
        <f t="shared" si="19"/>
        <v>0</v>
      </c>
      <c r="Q67" s="332">
        <f t="shared" si="20"/>
        <v>0</v>
      </c>
      <c r="R67" s="334">
        <f t="shared" si="21"/>
        <v>0</v>
      </c>
      <c r="S67" s="335">
        <v>0</v>
      </c>
      <c r="T67" s="335">
        <v>0</v>
      </c>
      <c r="U67" s="335"/>
      <c r="V67" s="336">
        <f t="shared" si="22"/>
        <v>0</v>
      </c>
      <c r="W67" s="336">
        <f t="shared" si="23"/>
        <v>0</v>
      </c>
      <c r="X67" s="333"/>
      <c r="Y67" s="337">
        <f t="shared" si="24"/>
        <v>0</v>
      </c>
      <c r="Z67" s="338"/>
      <c r="AA67" s="339"/>
      <c r="AB67" s="340"/>
      <c r="AC67" s="339"/>
      <c r="AD67" s="341">
        <f t="shared" si="25"/>
        <v>0</v>
      </c>
    </row>
    <row r="68" spans="1:30" ht="20.149999999999999" customHeight="1" x14ac:dyDescent="0.35">
      <c r="A68" s="327">
        <f t="shared" si="11"/>
        <v>54</v>
      </c>
      <c r="B68" s="328" t="str">
        <f>IF(RESUMEN!B62="","",RESUMEN!B62)</f>
        <v/>
      </c>
      <c r="C68" s="329" t="str">
        <f>IF(RESUMEN!C62="","",RESUMEN!C62)</f>
        <v/>
      </c>
      <c r="D68" s="328" t="str">
        <f>IF(RESUMEN!D62="","",RESUMEN!D62)</f>
        <v/>
      </c>
      <c r="E68" s="330"/>
      <c r="F68" s="331">
        <f t="shared" si="15"/>
        <v>0</v>
      </c>
      <c r="G68" s="330"/>
      <c r="H68" s="330"/>
      <c r="I68" s="332">
        <f>IF(H68=$R$2,'SS-SMI'!$H$22,IF(H68=$S$2,'SS-SMI'!$I$22,IF(H68=$T$2,'SS-SMI'!$J$22,0)))</f>
        <v>0</v>
      </c>
      <c r="J68" s="332">
        <f t="shared" si="16"/>
        <v>0</v>
      </c>
      <c r="K68" s="332">
        <f t="shared" si="17"/>
        <v>0</v>
      </c>
      <c r="L68" s="333"/>
      <c r="M68" s="333"/>
      <c r="N68" s="333"/>
      <c r="O68" s="332">
        <f t="shared" si="18"/>
        <v>0</v>
      </c>
      <c r="P68" s="332">
        <f t="shared" si="19"/>
        <v>0</v>
      </c>
      <c r="Q68" s="332">
        <f t="shared" si="20"/>
        <v>0</v>
      </c>
      <c r="R68" s="334">
        <f t="shared" si="21"/>
        <v>0</v>
      </c>
      <c r="S68" s="335">
        <v>0</v>
      </c>
      <c r="T68" s="335">
        <v>0</v>
      </c>
      <c r="U68" s="335"/>
      <c r="V68" s="336">
        <f t="shared" si="22"/>
        <v>0</v>
      </c>
      <c r="W68" s="336">
        <f t="shared" si="23"/>
        <v>0</v>
      </c>
      <c r="X68" s="333"/>
      <c r="Y68" s="337">
        <f t="shared" si="24"/>
        <v>0</v>
      </c>
      <c r="Z68" s="338"/>
      <c r="AA68" s="339"/>
      <c r="AB68" s="340"/>
      <c r="AC68" s="339"/>
      <c r="AD68" s="341">
        <f t="shared" si="25"/>
        <v>0</v>
      </c>
    </row>
    <row r="69" spans="1:30" ht="20.149999999999999" customHeight="1" x14ac:dyDescent="0.35">
      <c r="A69" s="327">
        <f t="shared" si="11"/>
        <v>55</v>
      </c>
      <c r="B69" s="328" t="str">
        <f>IF(RESUMEN!B63="","",RESUMEN!B63)</f>
        <v/>
      </c>
      <c r="C69" s="329" t="str">
        <f>IF(RESUMEN!C63="","",RESUMEN!C63)</f>
        <v/>
      </c>
      <c r="D69" s="328" t="str">
        <f>IF(RESUMEN!D63="","",RESUMEN!D63)</f>
        <v/>
      </c>
      <c r="E69" s="330"/>
      <c r="F69" s="331">
        <f t="shared" si="15"/>
        <v>0</v>
      </c>
      <c r="G69" s="330"/>
      <c r="H69" s="330"/>
      <c r="I69" s="332">
        <f>IF(H69=$R$2,'SS-SMI'!$H$22,IF(H69=$S$2,'SS-SMI'!$I$22,IF(H69=$T$2,'SS-SMI'!$J$22,0)))</f>
        <v>0</v>
      </c>
      <c r="J69" s="332">
        <f t="shared" si="16"/>
        <v>0</v>
      </c>
      <c r="K69" s="332">
        <f t="shared" si="17"/>
        <v>0</v>
      </c>
      <c r="L69" s="333"/>
      <c r="M69" s="333"/>
      <c r="N69" s="333"/>
      <c r="O69" s="332">
        <f t="shared" si="18"/>
        <v>0</v>
      </c>
      <c r="P69" s="332">
        <f t="shared" si="19"/>
        <v>0</v>
      </c>
      <c r="Q69" s="332">
        <f t="shared" si="20"/>
        <v>0</v>
      </c>
      <c r="R69" s="334">
        <f t="shared" si="21"/>
        <v>0</v>
      </c>
      <c r="S69" s="335">
        <v>0</v>
      </c>
      <c r="T69" s="335">
        <v>0</v>
      </c>
      <c r="U69" s="335"/>
      <c r="V69" s="336">
        <f t="shared" si="22"/>
        <v>0</v>
      </c>
      <c r="W69" s="336">
        <f t="shared" si="23"/>
        <v>0</v>
      </c>
      <c r="X69" s="333"/>
      <c r="Y69" s="337">
        <f t="shared" si="24"/>
        <v>0</v>
      </c>
      <c r="Z69" s="338"/>
      <c r="AA69" s="339"/>
      <c r="AB69" s="340"/>
      <c r="AC69" s="339"/>
      <c r="AD69" s="341">
        <f t="shared" si="25"/>
        <v>0</v>
      </c>
    </row>
    <row r="70" spans="1:30" ht="20.149999999999999" customHeight="1" x14ac:dyDescent="0.35">
      <c r="A70" s="327">
        <f t="shared" si="11"/>
        <v>56</v>
      </c>
      <c r="B70" s="328" t="str">
        <f>IF(RESUMEN!B64="","",RESUMEN!B64)</f>
        <v/>
      </c>
      <c r="C70" s="329" t="str">
        <f>IF(RESUMEN!C64="","",RESUMEN!C64)</f>
        <v/>
      </c>
      <c r="D70" s="328" t="str">
        <f>IF(RESUMEN!D64="","",RESUMEN!D64)</f>
        <v/>
      </c>
      <c r="E70" s="330"/>
      <c r="F70" s="331">
        <f t="shared" si="15"/>
        <v>0</v>
      </c>
      <c r="G70" s="330"/>
      <c r="H70" s="330"/>
      <c r="I70" s="332">
        <f>IF(H70=$R$2,'SS-SMI'!$H$22,IF(H70=$S$2,'SS-SMI'!$I$22,IF(H70=$T$2,'SS-SMI'!$J$22,0)))</f>
        <v>0</v>
      </c>
      <c r="J70" s="332">
        <f t="shared" si="16"/>
        <v>0</v>
      </c>
      <c r="K70" s="332">
        <f t="shared" si="17"/>
        <v>0</v>
      </c>
      <c r="L70" s="333"/>
      <c r="M70" s="333"/>
      <c r="N70" s="333"/>
      <c r="O70" s="332">
        <f t="shared" si="18"/>
        <v>0</v>
      </c>
      <c r="P70" s="332">
        <f t="shared" si="19"/>
        <v>0</v>
      </c>
      <c r="Q70" s="332">
        <f t="shared" si="20"/>
        <v>0</v>
      </c>
      <c r="R70" s="334">
        <f t="shared" si="21"/>
        <v>0</v>
      </c>
      <c r="S70" s="335">
        <v>0</v>
      </c>
      <c r="T70" s="335">
        <v>0</v>
      </c>
      <c r="U70" s="335"/>
      <c r="V70" s="336">
        <f t="shared" si="22"/>
        <v>0</v>
      </c>
      <c r="W70" s="336">
        <f t="shared" si="23"/>
        <v>0</v>
      </c>
      <c r="X70" s="333"/>
      <c r="Y70" s="337">
        <f t="shared" si="24"/>
        <v>0</v>
      </c>
      <c r="Z70" s="338"/>
      <c r="AA70" s="339"/>
      <c r="AB70" s="340"/>
      <c r="AC70" s="339"/>
      <c r="AD70" s="341">
        <f t="shared" si="25"/>
        <v>0</v>
      </c>
    </row>
    <row r="71" spans="1:30" ht="20.149999999999999" customHeight="1" x14ac:dyDescent="0.35">
      <c r="A71" s="327">
        <f t="shared" si="11"/>
        <v>57</v>
      </c>
      <c r="B71" s="328" t="str">
        <f>IF(RESUMEN!B65="","",RESUMEN!B65)</f>
        <v/>
      </c>
      <c r="C71" s="329" t="str">
        <f>IF(RESUMEN!C65="","",RESUMEN!C65)</f>
        <v/>
      </c>
      <c r="D71" s="328" t="str">
        <f>IF(RESUMEN!D65="","",RESUMEN!D65)</f>
        <v/>
      </c>
      <c r="E71" s="330"/>
      <c r="F71" s="331">
        <f t="shared" si="15"/>
        <v>0</v>
      </c>
      <c r="G71" s="330"/>
      <c r="H71" s="330"/>
      <c r="I71" s="332">
        <f>IF(H71=$R$2,'SS-SMI'!$H$22,IF(H71=$S$2,'SS-SMI'!$I$22,IF(H71=$T$2,'SS-SMI'!$J$22,0)))</f>
        <v>0</v>
      </c>
      <c r="J71" s="332">
        <f t="shared" si="16"/>
        <v>0</v>
      </c>
      <c r="K71" s="332">
        <f t="shared" si="17"/>
        <v>0</v>
      </c>
      <c r="L71" s="333"/>
      <c r="M71" s="333"/>
      <c r="N71" s="333"/>
      <c r="O71" s="332">
        <f t="shared" si="18"/>
        <v>0</v>
      </c>
      <c r="P71" s="332">
        <f t="shared" si="19"/>
        <v>0</v>
      </c>
      <c r="Q71" s="332">
        <f t="shared" si="20"/>
        <v>0</v>
      </c>
      <c r="R71" s="334">
        <f t="shared" si="21"/>
        <v>0</v>
      </c>
      <c r="S71" s="335">
        <v>0</v>
      </c>
      <c r="T71" s="335">
        <v>0</v>
      </c>
      <c r="U71" s="335"/>
      <c r="V71" s="336">
        <f t="shared" si="22"/>
        <v>0</v>
      </c>
      <c r="W71" s="336">
        <f t="shared" si="23"/>
        <v>0</v>
      </c>
      <c r="X71" s="333"/>
      <c r="Y71" s="337">
        <f t="shared" si="24"/>
        <v>0</v>
      </c>
      <c r="Z71" s="338"/>
      <c r="AA71" s="339"/>
      <c r="AB71" s="340"/>
      <c r="AC71" s="339"/>
      <c r="AD71" s="341">
        <f t="shared" si="25"/>
        <v>0</v>
      </c>
    </row>
    <row r="72" spans="1:30" ht="20.149999999999999" customHeight="1" x14ac:dyDescent="0.35">
      <c r="A72" s="327">
        <f t="shared" si="11"/>
        <v>58</v>
      </c>
      <c r="B72" s="328" t="str">
        <f>IF(RESUMEN!B66="","",RESUMEN!B66)</f>
        <v/>
      </c>
      <c r="C72" s="329" t="str">
        <f>IF(RESUMEN!C66="","",RESUMEN!C66)</f>
        <v/>
      </c>
      <c r="D72" s="328" t="str">
        <f>IF(RESUMEN!D66="","",RESUMEN!D66)</f>
        <v/>
      </c>
      <c r="E72" s="330"/>
      <c r="F72" s="331">
        <f t="shared" si="15"/>
        <v>0</v>
      </c>
      <c r="G72" s="330"/>
      <c r="H72" s="330"/>
      <c r="I72" s="332">
        <f>IF(H72=$R$2,'SS-SMI'!$H$22,IF(H72=$S$2,'SS-SMI'!$I$22,IF(H72=$T$2,'SS-SMI'!$J$22,0)))</f>
        <v>0</v>
      </c>
      <c r="J72" s="332">
        <f t="shared" si="16"/>
        <v>0</v>
      </c>
      <c r="K72" s="332">
        <f t="shared" si="17"/>
        <v>0</v>
      </c>
      <c r="L72" s="333"/>
      <c r="M72" s="333"/>
      <c r="N72" s="333"/>
      <c r="O72" s="332">
        <f t="shared" si="18"/>
        <v>0</v>
      </c>
      <c r="P72" s="332">
        <f t="shared" si="19"/>
        <v>0</v>
      </c>
      <c r="Q72" s="332">
        <f t="shared" si="20"/>
        <v>0</v>
      </c>
      <c r="R72" s="334">
        <f t="shared" si="21"/>
        <v>0</v>
      </c>
      <c r="S72" s="335">
        <v>0</v>
      </c>
      <c r="T72" s="335">
        <v>0</v>
      </c>
      <c r="U72" s="335"/>
      <c r="V72" s="336">
        <f t="shared" si="22"/>
        <v>0</v>
      </c>
      <c r="W72" s="336">
        <f t="shared" si="23"/>
        <v>0</v>
      </c>
      <c r="X72" s="333"/>
      <c r="Y72" s="337">
        <f t="shared" si="24"/>
        <v>0</v>
      </c>
      <c r="Z72" s="338"/>
      <c r="AA72" s="339"/>
      <c r="AB72" s="340"/>
      <c r="AC72" s="339"/>
      <c r="AD72" s="341">
        <f t="shared" si="25"/>
        <v>0</v>
      </c>
    </row>
    <row r="73" spans="1:30" ht="20.149999999999999" customHeight="1" x14ac:dyDescent="0.35">
      <c r="A73" s="327">
        <f t="shared" si="11"/>
        <v>59</v>
      </c>
      <c r="B73" s="328" t="str">
        <f>IF(RESUMEN!B67="","",RESUMEN!B67)</f>
        <v/>
      </c>
      <c r="C73" s="329" t="str">
        <f>IF(RESUMEN!C67="","",RESUMEN!C67)</f>
        <v/>
      </c>
      <c r="D73" s="328" t="str">
        <f>IF(RESUMEN!D67="","",RESUMEN!D67)</f>
        <v/>
      </c>
      <c r="E73" s="330"/>
      <c r="F73" s="331">
        <f t="shared" si="15"/>
        <v>0</v>
      </c>
      <c r="G73" s="330"/>
      <c r="H73" s="330"/>
      <c r="I73" s="332">
        <f>IF(H73=$R$2,'SS-SMI'!$H$22,IF(H73=$S$2,'SS-SMI'!$I$22,IF(H73=$T$2,'SS-SMI'!$J$22,0)))</f>
        <v>0</v>
      </c>
      <c r="J73" s="332">
        <f t="shared" si="16"/>
        <v>0</v>
      </c>
      <c r="K73" s="332">
        <f t="shared" si="17"/>
        <v>0</v>
      </c>
      <c r="L73" s="333"/>
      <c r="M73" s="333"/>
      <c r="N73" s="333"/>
      <c r="O73" s="332">
        <f t="shared" si="18"/>
        <v>0</v>
      </c>
      <c r="P73" s="332">
        <f t="shared" si="19"/>
        <v>0</v>
      </c>
      <c r="Q73" s="332">
        <f t="shared" si="20"/>
        <v>0</v>
      </c>
      <c r="R73" s="334">
        <f t="shared" si="21"/>
        <v>0</v>
      </c>
      <c r="S73" s="335">
        <v>0</v>
      </c>
      <c r="T73" s="335">
        <v>0</v>
      </c>
      <c r="U73" s="335"/>
      <c r="V73" s="336">
        <f t="shared" si="22"/>
        <v>0</v>
      </c>
      <c r="W73" s="336">
        <f t="shared" si="23"/>
        <v>0</v>
      </c>
      <c r="X73" s="333"/>
      <c r="Y73" s="337">
        <f t="shared" si="24"/>
        <v>0</v>
      </c>
      <c r="Z73" s="338"/>
      <c r="AA73" s="339"/>
      <c r="AB73" s="340"/>
      <c r="AC73" s="339"/>
      <c r="AD73" s="341">
        <f t="shared" si="25"/>
        <v>0</v>
      </c>
    </row>
    <row r="74" spans="1:30" ht="20.149999999999999" customHeight="1" x14ac:dyDescent="0.35">
      <c r="A74" s="327">
        <f t="shared" si="11"/>
        <v>60</v>
      </c>
      <c r="B74" s="328" t="str">
        <f>IF(RESUMEN!B68="","",RESUMEN!B68)</f>
        <v/>
      </c>
      <c r="C74" s="329" t="str">
        <f>IF(RESUMEN!C68="","",RESUMEN!C68)</f>
        <v/>
      </c>
      <c r="D74" s="328" t="str">
        <f>IF(RESUMEN!D68="","",RESUMEN!D68)</f>
        <v/>
      </c>
      <c r="E74" s="330"/>
      <c r="F74" s="331">
        <f t="shared" si="15"/>
        <v>0</v>
      </c>
      <c r="G74" s="330"/>
      <c r="H74" s="330"/>
      <c r="I74" s="332">
        <f>IF(H74=$R$2,'SS-SMI'!$H$22,IF(H74=$S$2,'SS-SMI'!$I$22,IF(H74=$T$2,'SS-SMI'!$J$22,0)))</f>
        <v>0</v>
      </c>
      <c r="J74" s="332">
        <f t="shared" si="16"/>
        <v>0</v>
      </c>
      <c r="K74" s="332">
        <f t="shared" si="17"/>
        <v>0</v>
      </c>
      <c r="L74" s="333"/>
      <c r="M74" s="333"/>
      <c r="N74" s="333"/>
      <c r="O74" s="332">
        <f t="shared" si="18"/>
        <v>0</v>
      </c>
      <c r="P74" s="332">
        <f t="shared" si="19"/>
        <v>0</v>
      </c>
      <c r="Q74" s="332">
        <f t="shared" si="20"/>
        <v>0</v>
      </c>
      <c r="R74" s="334">
        <f t="shared" si="21"/>
        <v>0</v>
      </c>
      <c r="S74" s="335">
        <v>0</v>
      </c>
      <c r="T74" s="335">
        <v>0</v>
      </c>
      <c r="U74" s="335"/>
      <c r="V74" s="336">
        <f t="shared" si="22"/>
        <v>0</v>
      </c>
      <c r="W74" s="336">
        <f t="shared" si="23"/>
        <v>0</v>
      </c>
      <c r="X74" s="333"/>
      <c r="Y74" s="337">
        <f t="shared" si="24"/>
        <v>0</v>
      </c>
      <c r="Z74" s="338"/>
      <c r="AA74" s="339"/>
      <c r="AB74" s="340"/>
      <c r="AC74" s="339"/>
      <c r="AD74" s="341">
        <f t="shared" si="25"/>
        <v>0</v>
      </c>
    </row>
    <row r="75" spans="1:30" ht="20.149999999999999" customHeight="1" x14ac:dyDescent="0.35">
      <c r="A75" s="327">
        <f t="shared" si="11"/>
        <v>61</v>
      </c>
      <c r="B75" s="328" t="str">
        <f>IF(RESUMEN!B69="","",RESUMEN!B69)</f>
        <v/>
      </c>
      <c r="C75" s="329" t="str">
        <f>IF(RESUMEN!C69="","",RESUMEN!C69)</f>
        <v/>
      </c>
      <c r="D75" s="328" t="str">
        <f>IF(RESUMEN!D69="","",RESUMEN!D69)</f>
        <v/>
      </c>
      <c r="E75" s="330"/>
      <c r="F75" s="331">
        <f t="shared" si="15"/>
        <v>0</v>
      </c>
      <c r="G75" s="330"/>
      <c r="H75" s="330"/>
      <c r="I75" s="332">
        <f>IF(H75=$R$2,'SS-SMI'!$H$22,IF(H75=$S$2,'SS-SMI'!$I$22,IF(H75=$T$2,'SS-SMI'!$J$22,0)))</f>
        <v>0</v>
      </c>
      <c r="J75" s="332">
        <f t="shared" si="16"/>
        <v>0</v>
      </c>
      <c r="K75" s="332">
        <f t="shared" si="17"/>
        <v>0</v>
      </c>
      <c r="L75" s="333"/>
      <c r="M75" s="333"/>
      <c r="N75" s="333"/>
      <c r="O75" s="332">
        <f t="shared" si="18"/>
        <v>0</v>
      </c>
      <c r="P75" s="332">
        <f t="shared" si="19"/>
        <v>0</v>
      </c>
      <c r="Q75" s="332">
        <f t="shared" si="20"/>
        <v>0</v>
      </c>
      <c r="R75" s="334">
        <f t="shared" si="21"/>
        <v>0</v>
      </c>
      <c r="S75" s="335">
        <v>0</v>
      </c>
      <c r="T75" s="335">
        <v>0</v>
      </c>
      <c r="U75" s="335"/>
      <c r="V75" s="336">
        <f t="shared" si="22"/>
        <v>0</v>
      </c>
      <c r="W75" s="336">
        <f t="shared" si="23"/>
        <v>0</v>
      </c>
      <c r="X75" s="333"/>
      <c r="Y75" s="337">
        <f t="shared" si="24"/>
        <v>0</v>
      </c>
      <c r="Z75" s="338"/>
      <c r="AA75" s="339"/>
      <c r="AB75" s="340"/>
      <c r="AC75" s="339"/>
      <c r="AD75" s="341">
        <f t="shared" si="25"/>
        <v>0</v>
      </c>
    </row>
    <row r="76" spans="1:30" ht="20.149999999999999" customHeight="1" x14ac:dyDescent="0.35">
      <c r="A76" s="327">
        <f t="shared" si="11"/>
        <v>62</v>
      </c>
      <c r="B76" s="328" t="str">
        <f>IF(RESUMEN!B70="","",RESUMEN!B70)</f>
        <v/>
      </c>
      <c r="C76" s="329" t="str">
        <f>IF(RESUMEN!C70="","",RESUMEN!C70)</f>
        <v/>
      </c>
      <c r="D76" s="328" t="str">
        <f>IF(RESUMEN!D70="","",RESUMEN!D70)</f>
        <v/>
      </c>
      <c r="E76" s="330"/>
      <c r="F76" s="331">
        <f t="shared" si="15"/>
        <v>0</v>
      </c>
      <c r="G76" s="330"/>
      <c r="H76" s="330"/>
      <c r="I76" s="332">
        <f>IF(H76=$R$2,'SS-SMI'!$H$22,IF(H76=$S$2,'SS-SMI'!$I$22,IF(H76=$T$2,'SS-SMI'!$J$22,0)))</f>
        <v>0</v>
      </c>
      <c r="J76" s="332">
        <f t="shared" si="16"/>
        <v>0</v>
      </c>
      <c r="K76" s="332">
        <f t="shared" si="17"/>
        <v>0</v>
      </c>
      <c r="L76" s="333"/>
      <c r="M76" s="333"/>
      <c r="N76" s="333"/>
      <c r="O76" s="332">
        <f t="shared" si="18"/>
        <v>0</v>
      </c>
      <c r="P76" s="332">
        <f t="shared" si="19"/>
        <v>0</v>
      </c>
      <c r="Q76" s="332">
        <f t="shared" si="20"/>
        <v>0</v>
      </c>
      <c r="R76" s="334">
        <f t="shared" si="21"/>
        <v>0</v>
      </c>
      <c r="S76" s="335">
        <v>0</v>
      </c>
      <c r="T76" s="335">
        <v>0</v>
      </c>
      <c r="U76" s="335"/>
      <c r="V76" s="336">
        <f t="shared" si="22"/>
        <v>0</v>
      </c>
      <c r="W76" s="336">
        <f t="shared" si="23"/>
        <v>0</v>
      </c>
      <c r="X76" s="333"/>
      <c r="Y76" s="337">
        <f t="shared" si="24"/>
        <v>0</v>
      </c>
      <c r="Z76" s="338"/>
      <c r="AA76" s="339"/>
      <c r="AB76" s="340"/>
      <c r="AC76" s="339"/>
      <c r="AD76" s="341">
        <f t="shared" si="25"/>
        <v>0</v>
      </c>
    </row>
    <row r="77" spans="1:30" ht="20.149999999999999" customHeight="1" x14ac:dyDescent="0.35">
      <c r="A77" s="327">
        <f t="shared" si="11"/>
        <v>63</v>
      </c>
      <c r="B77" s="328" t="str">
        <f>IF(RESUMEN!B71="","",RESUMEN!B71)</f>
        <v/>
      </c>
      <c r="C77" s="329" t="str">
        <f>IF(RESUMEN!C71="","",RESUMEN!C71)</f>
        <v/>
      </c>
      <c r="D77" s="328" t="str">
        <f>IF(RESUMEN!D71="","",RESUMEN!D71)</f>
        <v/>
      </c>
      <c r="E77" s="330"/>
      <c r="F77" s="331">
        <f t="shared" si="15"/>
        <v>0</v>
      </c>
      <c r="G77" s="330"/>
      <c r="H77" s="330"/>
      <c r="I77" s="332">
        <f>IF(H77=$R$2,'SS-SMI'!$H$22,IF(H77=$S$2,'SS-SMI'!$I$22,IF(H77=$T$2,'SS-SMI'!$J$22,0)))</f>
        <v>0</v>
      </c>
      <c r="J77" s="332">
        <f t="shared" si="16"/>
        <v>0</v>
      </c>
      <c r="K77" s="332">
        <f t="shared" si="17"/>
        <v>0</v>
      </c>
      <c r="L77" s="333"/>
      <c r="M77" s="333"/>
      <c r="N77" s="333"/>
      <c r="O77" s="332">
        <f t="shared" si="18"/>
        <v>0</v>
      </c>
      <c r="P77" s="332">
        <f t="shared" si="19"/>
        <v>0</v>
      </c>
      <c r="Q77" s="332">
        <f t="shared" si="20"/>
        <v>0</v>
      </c>
      <c r="R77" s="334">
        <f t="shared" si="21"/>
        <v>0</v>
      </c>
      <c r="S77" s="335">
        <v>0</v>
      </c>
      <c r="T77" s="335">
        <v>0</v>
      </c>
      <c r="U77" s="335"/>
      <c r="V77" s="336">
        <f t="shared" si="22"/>
        <v>0</v>
      </c>
      <c r="W77" s="336">
        <f t="shared" si="23"/>
        <v>0</v>
      </c>
      <c r="X77" s="333"/>
      <c r="Y77" s="337">
        <f t="shared" si="24"/>
        <v>0</v>
      </c>
      <c r="Z77" s="338"/>
      <c r="AA77" s="339"/>
      <c r="AB77" s="340"/>
      <c r="AC77" s="339"/>
      <c r="AD77" s="341">
        <f t="shared" si="25"/>
        <v>0</v>
      </c>
    </row>
    <row r="78" spans="1:30" ht="20.149999999999999" customHeight="1" x14ac:dyDescent="0.35">
      <c r="A78" s="327">
        <f t="shared" si="11"/>
        <v>64</v>
      </c>
      <c r="B78" s="328" t="str">
        <f>IF(RESUMEN!B72="","",RESUMEN!B72)</f>
        <v/>
      </c>
      <c r="C78" s="329" t="str">
        <f>IF(RESUMEN!C72="","",RESUMEN!C72)</f>
        <v/>
      </c>
      <c r="D78" s="328" t="str">
        <f>IF(RESUMEN!D72="","",RESUMEN!D72)</f>
        <v/>
      </c>
      <c r="E78" s="330"/>
      <c r="F78" s="331">
        <f t="shared" si="15"/>
        <v>0</v>
      </c>
      <c r="G78" s="330"/>
      <c r="H78" s="330"/>
      <c r="I78" s="332">
        <f>IF(H78=$R$2,'SS-SMI'!$H$22,IF(H78=$S$2,'SS-SMI'!$I$22,IF(H78=$T$2,'SS-SMI'!$J$22,0)))</f>
        <v>0</v>
      </c>
      <c r="J78" s="332">
        <f t="shared" si="16"/>
        <v>0</v>
      </c>
      <c r="K78" s="332">
        <f t="shared" si="17"/>
        <v>0</v>
      </c>
      <c r="L78" s="333"/>
      <c r="M78" s="333"/>
      <c r="N78" s="333"/>
      <c r="O78" s="332">
        <f t="shared" si="18"/>
        <v>0</v>
      </c>
      <c r="P78" s="332">
        <f t="shared" si="19"/>
        <v>0</v>
      </c>
      <c r="Q78" s="332">
        <f t="shared" si="20"/>
        <v>0</v>
      </c>
      <c r="R78" s="334">
        <f t="shared" si="21"/>
        <v>0</v>
      </c>
      <c r="S78" s="335">
        <v>0</v>
      </c>
      <c r="T78" s="335">
        <v>0</v>
      </c>
      <c r="U78" s="335"/>
      <c r="V78" s="336">
        <f t="shared" si="22"/>
        <v>0</v>
      </c>
      <c r="W78" s="336">
        <f t="shared" si="23"/>
        <v>0</v>
      </c>
      <c r="X78" s="333"/>
      <c r="Y78" s="337">
        <f t="shared" si="24"/>
        <v>0</v>
      </c>
      <c r="Z78" s="338"/>
      <c r="AA78" s="339"/>
      <c r="AB78" s="340"/>
      <c r="AC78" s="339"/>
      <c r="AD78" s="341">
        <f t="shared" si="25"/>
        <v>0</v>
      </c>
    </row>
    <row r="79" spans="1:30" ht="20.149999999999999" customHeight="1" x14ac:dyDescent="0.35">
      <c r="A79" s="327">
        <f t="shared" si="11"/>
        <v>65</v>
      </c>
      <c r="B79" s="328" t="str">
        <f>IF(RESUMEN!B73="","",RESUMEN!B73)</f>
        <v/>
      </c>
      <c r="C79" s="329" t="str">
        <f>IF(RESUMEN!C73="","",RESUMEN!C73)</f>
        <v/>
      </c>
      <c r="D79" s="328" t="str">
        <f>IF(RESUMEN!D73="","",RESUMEN!D73)</f>
        <v/>
      </c>
      <c r="E79" s="330"/>
      <c r="F79" s="331">
        <f t="shared" si="15"/>
        <v>0</v>
      </c>
      <c r="G79" s="330"/>
      <c r="H79" s="330"/>
      <c r="I79" s="332">
        <f>IF(H79=$R$2,'SS-SMI'!$H$22,IF(H79=$S$2,'SS-SMI'!$I$22,IF(H79=$T$2,'SS-SMI'!$J$22,0)))</f>
        <v>0</v>
      </c>
      <c r="J79" s="332">
        <f t="shared" si="16"/>
        <v>0</v>
      </c>
      <c r="K79" s="332">
        <f t="shared" si="17"/>
        <v>0</v>
      </c>
      <c r="L79" s="333"/>
      <c r="M79" s="333"/>
      <c r="N79" s="333"/>
      <c r="O79" s="332">
        <f t="shared" si="18"/>
        <v>0</v>
      </c>
      <c r="P79" s="332">
        <f t="shared" si="19"/>
        <v>0</v>
      </c>
      <c r="Q79" s="332">
        <f t="shared" si="20"/>
        <v>0</v>
      </c>
      <c r="R79" s="334">
        <f t="shared" si="21"/>
        <v>0</v>
      </c>
      <c r="S79" s="335">
        <v>0</v>
      </c>
      <c r="T79" s="335">
        <v>0</v>
      </c>
      <c r="U79" s="335"/>
      <c r="V79" s="336">
        <f t="shared" si="22"/>
        <v>0</v>
      </c>
      <c r="W79" s="336">
        <f t="shared" si="23"/>
        <v>0</v>
      </c>
      <c r="X79" s="333"/>
      <c r="Y79" s="337">
        <f t="shared" si="24"/>
        <v>0</v>
      </c>
      <c r="Z79" s="338"/>
      <c r="AA79" s="339"/>
      <c r="AB79" s="340"/>
      <c r="AC79" s="339"/>
      <c r="AD79" s="341">
        <f t="shared" si="25"/>
        <v>0</v>
      </c>
    </row>
    <row r="80" spans="1:30" ht="20.149999999999999" customHeight="1" x14ac:dyDescent="0.35">
      <c r="A80" s="327">
        <f t="shared" si="11"/>
        <v>66</v>
      </c>
      <c r="B80" s="328" t="str">
        <f>IF(RESUMEN!B74="","",RESUMEN!B74)</f>
        <v/>
      </c>
      <c r="C80" s="329" t="str">
        <f>IF(RESUMEN!C74="","",RESUMEN!C74)</f>
        <v/>
      </c>
      <c r="D80" s="328" t="str">
        <f>IF(RESUMEN!D74="","",RESUMEN!D74)</f>
        <v/>
      </c>
      <c r="E80" s="330"/>
      <c r="F80" s="331">
        <f t="shared" si="15"/>
        <v>0</v>
      </c>
      <c r="G80" s="330"/>
      <c r="H80" s="330"/>
      <c r="I80" s="332">
        <f>IF(H80=$R$2,'SS-SMI'!$H$22,IF(H80=$S$2,'SS-SMI'!$I$22,IF(H80=$T$2,'SS-SMI'!$J$22,0)))</f>
        <v>0</v>
      </c>
      <c r="J80" s="332">
        <f t="shared" si="16"/>
        <v>0</v>
      </c>
      <c r="K80" s="332">
        <f t="shared" si="17"/>
        <v>0</v>
      </c>
      <c r="L80" s="333"/>
      <c r="M80" s="333"/>
      <c r="N80" s="333"/>
      <c r="O80" s="332">
        <f t="shared" si="18"/>
        <v>0</v>
      </c>
      <c r="P80" s="332">
        <f t="shared" si="19"/>
        <v>0</v>
      </c>
      <c r="Q80" s="332">
        <f t="shared" si="20"/>
        <v>0</v>
      </c>
      <c r="R80" s="334">
        <f t="shared" si="21"/>
        <v>0</v>
      </c>
      <c r="S80" s="335">
        <v>0</v>
      </c>
      <c r="T80" s="335">
        <v>0</v>
      </c>
      <c r="U80" s="335"/>
      <c r="V80" s="336">
        <f t="shared" si="22"/>
        <v>0</v>
      </c>
      <c r="W80" s="336">
        <f t="shared" si="23"/>
        <v>0</v>
      </c>
      <c r="X80" s="333"/>
      <c r="Y80" s="337">
        <f t="shared" si="24"/>
        <v>0</v>
      </c>
      <c r="Z80" s="338"/>
      <c r="AA80" s="339"/>
      <c r="AB80" s="340"/>
      <c r="AC80" s="339"/>
      <c r="AD80" s="341">
        <f t="shared" si="25"/>
        <v>0</v>
      </c>
    </row>
    <row r="81" spans="1:30" ht="20.149999999999999" customHeight="1" x14ac:dyDescent="0.35">
      <c r="A81" s="327">
        <f t="shared" si="11"/>
        <v>67</v>
      </c>
      <c r="B81" s="328" t="str">
        <f>IF(RESUMEN!B75="","",RESUMEN!B75)</f>
        <v/>
      </c>
      <c r="C81" s="329" t="str">
        <f>IF(RESUMEN!C75="","",RESUMEN!C75)</f>
        <v/>
      </c>
      <c r="D81" s="328" t="str">
        <f>IF(RESUMEN!D75="","",RESUMEN!D75)</f>
        <v/>
      </c>
      <c r="E81" s="330"/>
      <c r="F81" s="331">
        <f t="shared" si="15"/>
        <v>0</v>
      </c>
      <c r="G81" s="330"/>
      <c r="H81" s="330"/>
      <c r="I81" s="332">
        <f>IF(H81=$R$2,'SS-SMI'!$H$22,IF(H81=$S$2,'SS-SMI'!$I$22,IF(H81=$T$2,'SS-SMI'!$J$22,0)))</f>
        <v>0</v>
      </c>
      <c r="J81" s="332">
        <f t="shared" si="16"/>
        <v>0</v>
      </c>
      <c r="K81" s="332">
        <f t="shared" si="17"/>
        <v>0</v>
      </c>
      <c r="L81" s="333"/>
      <c r="M81" s="333"/>
      <c r="N81" s="333"/>
      <c r="O81" s="332">
        <f t="shared" si="18"/>
        <v>0</v>
      </c>
      <c r="P81" s="332">
        <f t="shared" si="19"/>
        <v>0</v>
      </c>
      <c r="Q81" s="332">
        <f t="shared" si="20"/>
        <v>0</v>
      </c>
      <c r="R81" s="334">
        <f t="shared" si="21"/>
        <v>0</v>
      </c>
      <c r="S81" s="335">
        <v>0</v>
      </c>
      <c r="T81" s="335">
        <v>0</v>
      </c>
      <c r="U81" s="335"/>
      <c r="V81" s="336">
        <f t="shared" si="22"/>
        <v>0</v>
      </c>
      <c r="W81" s="336">
        <f t="shared" si="23"/>
        <v>0</v>
      </c>
      <c r="X81" s="333"/>
      <c r="Y81" s="337">
        <f t="shared" si="24"/>
        <v>0</v>
      </c>
      <c r="Z81" s="338"/>
      <c r="AA81" s="339"/>
      <c r="AB81" s="340"/>
      <c r="AC81" s="339"/>
      <c r="AD81" s="341">
        <f t="shared" si="25"/>
        <v>0</v>
      </c>
    </row>
    <row r="82" spans="1:30" ht="20.149999999999999" customHeight="1" x14ac:dyDescent="0.35">
      <c r="A82" s="327">
        <f t="shared" si="11"/>
        <v>68</v>
      </c>
      <c r="B82" s="328" t="str">
        <f>IF(RESUMEN!B76="","",RESUMEN!B76)</f>
        <v/>
      </c>
      <c r="C82" s="329" t="str">
        <f>IF(RESUMEN!C76="","",RESUMEN!C76)</f>
        <v/>
      </c>
      <c r="D82" s="328" t="str">
        <f>IF(RESUMEN!D76="","",RESUMEN!D76)</f>
        <v/>
      </c>
      <c r="E82" s="330"/>
      <c r="F82" s="331">
        <f t="shared" si="15"/>
        <v>0</v>
      </c>
      <c r="G82" s="330"/>
      <c r="H82" s="330"/>
      <c r="I82" s="332">
        <f>IF(H82=$R$2,'SS-SMI'!$H$22,IF(H82=$S$2,'SS-SMI'!$I$22,IF(H82=$T$2,'SS-SMI'!$J$22,0)))</f>
        <v>0</v>
      </c>
      <c r="J82" s="332">
        <f t="shared" si="16"/>
        <v>0</v>
      </c>
      <c r="K82" s="332">
        <f t="shared" si="17"/>
        <v>0</v>
      </c>
      <c r="L82" s="333"/>
      <c r="M82" s="333"/>
      <c r="N82" s="333"/>
      <c r="O82" s="332">
        <f t="shared" si="18"/>
        <v>0</v>
      </c>
      <c r="P82" s="332">
        <f t="shared" si="19"/>
        <v>0</v>
      </c>
      <c r="Q82" s="332">
        <f t="shared" si="20"/>
        <v>0</v>
      </c>
      <c r="R82" s="334">
        <f t="shared" si="21"/>
        <v>0</v>
      </c>
      <c r="S82" s="335">
        <v>0</v>
      </c>
      <c r="T82" s="335">
        <v>0</v>
      </c>
      <c r="U82" s="335"/>
      <c r="V82" s="336">
        <f t="shared" si="22"/>
        <v>0</v>
      </c>
      <c r="W82" s="336">
        <f t="shared" si="23"/>
        <v>0</v>
      </c>
      <c r="X82" s="333"/>
      <c r="Y82" s="337">
        <f t="shared" si="24"/>
        <v>0</v>
      </c>
      <c r="Z82" s="338"/>
      <c r="AA82" s="339"/>
      <c r="AB82" s="340"/>
      <c r="AC82" s="339"/>
      <c r="AD82" s="341">
        <f t="shared" si="25"/>
        <v>0</v>
      </c>
    </row>
    <row r="83" spans="1:30" ht="20.149999999999999" customHeight="1" x14ac:dyDescent="0.35">
      <c r="A83" s="327">
        <f t="shared" si="11"/>
        <v>69</v>
      </c>
      <c r="B83" s="328" t="str">
        <f>IF(RESUMEN!B77="","",RESUMEN!B77)</f>
        <v/>
      </c>
      <c r="C83" s="329" t="str">
        <f>IF(RESUMEN!C77="","",RESUMEN!C77)</f>
        <v/>
      </c>
      <c r="D83" s="328" t="str">
        <f>IF(RESUMEN!D77="","",RESUMEN!D77)</f>
        <v/>
      </c>
      <c r="E83" s="330"/>
      <c r="F83" s="331">
        <f t="shared" si="5"/>
        <v>0</v>
      </c>
      <c r="G83" s="330"/>
      <c r="H83" s="330"/>
      <c r="I83" s="332">
        <f>IF(H83=$R$2,'SS-SMI'!$H$22,IF(H83=$S$2,'SS-SMI'!$I$22,IF(H83=$T$2,'SS-SMI'!$J$22,0)))</f>
        <v>0</v>
      </c>
      <c r="J83" s="332">
        <f t="shared" si="6"/>
        <v>0</v>
      </c>
      <c r="K83" s="332">
        <f t="shared" si="0"/>
        <v>0</v>
      </c>
      <c r="L83" s="333"/>
      <c r="M83" s="333"/>
      <c r="N83" s="333"/>
      <c r="O83" s="332">
        <f t="shared" si="12"/>
        <v>0</v>
      </c>
      <c r="P83" s="332">
        <f t="shared" si="13"/>
        <v>0</v>
      </c>
      <c r="Q83" s="332">
        <f t="shared" si="7"/>
        <v>0</v>
      </c>
      <c r="R83" s="334">
        <f t="shared" si="8"/>
        <v>0</v>
      </c>
      <c r="S83" s="335">
        <v>0</v>
      </c>
      <c r="T83" s="335">
        <v>0</v>
      </c>
      <c r="U83" s="335"/>
      <c r="V83" s="336">
        <f t="shared" si="3"/>
        <v>0</v>
      </c>
      <c r="W83" s="336">
        <f t="shared" si="9"/>
        <v>0</v>
      </c>
      <c r="X83" s="333"/>
      <c r="Y83" s="337">
        <f t="shared" si="10"/>
        <v>0</v>
      </c>
      <c r="Z83" s="338"/>
      <c r="AA83" s="339"/>
      <c r="AB83" s="340"/>
      <c r="AC83" s="339"/>
      <c r="AD83" s="341">
        <f t="shared" si="14"/>
        <v>0</v>
      </c>
    </row>
    <row r="84" spans="1:30" ht="20.149999999999999" customHeight="1" x14ac:dyDescent="0.35">
      <c r="A84" s="56"/>
      <c r="B84" s="318"/>
      <c r="C84" s="318"/>
      <c r="D84" s="318"/>
      <c r="E84" s="318"/>
      <c r="F84" s="318"/>
      <c r="G84" s="318"/>
      <c r="H84" s="318"/>
      <c r="I84" s="318"/>
      <c r="J84" s="318"/>
      <c r="K84" s="318"/>
      <c r="L84" s="319">
        <f>SUM(L15:L83)</f>
        <v>0</v>
      </c>
      <c r="M84" s="318"/>
      <c r="N84" s="318"/>
      <c r="O84" s="319">
        <f t="shared" ref="O84:Z84" si="26">SUM(O15:O83)</f>
        <v>0</v>
      </c>
      <c r="P84" s="319">
        <f t="shared" si="26"/>
        <v>0</v>
      </c>
      <c r="Q84" s="319">
        <f t="shared" si="26"/>
        <v>0</v>
      </c>
      <c r="R84" s="319">
        <f t="shared" si="26"/>
        <v>0</v>
      </c>
      <c r="S84" s="319">
        <f t="shared" si="26"/>
        <v>0</v>
      </c>
      <c r="T84" s="319">
        <f t="shared" si="26"/>
        <v>0</v>
      </c>
      <c r="U84" s="319">
        <f t="shared" si="26"/>
        <v>0</v>
      </c>
      <c r="V84" s="320">
        <f t="shared" si="26"/>
        <v>0</v>
      </c>
      <c r="W84" s="320">
        <f t="shared" si="26"/>
        <v>0</v>
      </c>
      <c r="X84" s="319">
        <f t="shared" si="26"/>
        <v>0</v>
      </c>
      <c r="Y84" s="320">
        <f t="shared" si="26"/>
        <v>0</v>
      </c>
      <c r="Z84" s="321">
        <f t="shared" si="26"/>
        <v>0</v>
      </c>
      <c r="AA84" s="322"/>
      <c r="AB84" s="322"/>
      <c r="AC84" s="322"/>
      <c r="AD84" s="323">
        <f>SUM(AD15:AD83)</f>
        <v>0</v>
      </c>
    </row>
  </sheetData>
  <sheetProtection algorithmName="SHA-512" hashValue="7P9fc2FpRhBpeJt/eCHGd4RV8hqU13nQ5u4WULnCCU3efhthbpyfLc0vE7LuBAX7dl6JsPqX20lA0FBE3AAzrg==" saltValue="Ivvm/dM1HHV28fpA0+pFnw==" spinCount="100000" sheet="1" objects="1" scenarios="1"/>
  <mergeCells count="30">
    <mergeCell ref="U6:Y6"/>
    <mergeCell ref="B7:E7"/>
    <mergeCell ref="F7:G7"/>
    <mergeCell ref="O7:Q8"/>
    <mergeCell ref="U7:Y7"/>
    <mergeCell ref="W13:Y13"/>
    <mergeCell ref="Z7:AA7"/>
    <mergeCell ref="B8:E8"/>
    <mergeCell ref="O10:Q10"/>
    <mergeCell ref="O11:Q11"/>
    <mergeCell ref="P12:Q12"/>
    <mergeCell ref="F13:G13"/>
    <mergeCell ref="I13:K13"/>
    <mergeCell ref="O9:Q9"/>
    <mergeCell ref="R1:S1"/>
    <mergeCell ref="P2:Q2"/>
    <mergeCell ref="A2:A13"/>
    <mergeCell ref="E2:F2"/>
    <mergeCell ref="G2:H4"/>
    <mergeCell ref="I2:N4"/>
    <mergeCell ref="O1:Q1"/>
    <mergeCell ref="C6:E6"/>
    <mergeCell ref="F6:G6"/>
    <mergeCell ref="C3:D3"/>
    <mergeCell ref="D4:F5"/>
    <mergeCell ref="O3:Q3"/>
    <mergeCell ref="O4:Q4"/>
    <mergeCell ref="O5:Q5"/>
    <mergeCell ref="O6:Q6"/>
    <mergeCell ref="B2:D2"/>
  </mergeCells>
  <phoneticPr fontId="30" type="noConversion"/>
  <conditionalFormatting sqref="F3">
    <cfRule type="cellIs" dxfId="20" priority="1" stopIfTrue="1" operator="equal">
      <formula>"x"</formula>
    </cfRule>
  </conditionalFormatting>
  <conditionalFormatting sqref="H13:I13 L13">
    <cfRule type="expression" dxfId="19" priority="2" stopIfTrue="1">
      <formula>NOT(ISERROR(SEARCH("OJO",H13)))</formula>
    </cfRule>
  </conditionalFormatting>
  <dataValidations xWindow="49960" yWindow="10716" count="2">
    <dataValidation type="list" allowBlank="1" showErrorMessage="1" sqref="H15:H83">
      <formula1>$R$2:$T$2</formula1>
      <formula2>0</formula2>
    </dataValidation>
    <dataValidation type="list" allowBlank="1" showErrorMessage="1" sqref="AA15:AA83">
      <formula1>$AG$14:$AG$17</formula1>
      <formula2>0</formula2>
    </dataValidation>
  </dataValidations>
  <printOptions horizontalCentered="1" verticalCentered="1"/>
  <pageMargins left="0.31527777777777777" right="0.31527777777777777" top="0.74861111111111112" bottom="0.74861111111111112" header="0.31527777777777777" footer="0.31527777777777777"/>
  <pageSetup paperSize="9" firstPageNumber="0" orientation="landscape" horizontalDpi="300" verticalDpi="300"/>
  <headerFooter alignWithMargins="0">
    <oddHeader>&amp;C&amp;A</oddHeader>
    <oddFooter>&amp;R&amp;F</oddFooter>
  </headerFooter>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44</vt:i4>
      </vt:variant>
    </vt:vector>
  </HeadingPairs>
  <TitlesOfParts>
    <vt:vector size="80" baseType="lpstr">
      <vt:lpstr>NOTA</vt:lpstr>
      <vt:lpstr>SS-SMI</vt:lpstr>
      <vt:lpstr>RESUMEN</vt:lpstr>
      <vt:lpstr>AT MES 1</vt:lpstr>
      <vt:lpstr>AT MES 2</vt:lpstr>
      <vt:lpstr>AT MES 3</vt:lpstr>
      <vt:lpstr>AT MES 4</vt:lpstr>
      <vt:lpstr>AT MES 5</vt:lpstr>
      <vt:lpstr>AT MES 6</vt:lpstr>
      <vt:lpstr>AT MES 7</vt:lpstr>
      <vt:lpstr>AT MES 8</vt:lpstr>
      <vt:lpstr>AT MES 9</vt:lpstr>
      <vt:lpstr>AT MES 10</vt:lpstr>
      <vt:lpstr>AT MES 11</vt:lpstr>
      <vt:lpstr>AT MES 12</vt:lpstr>
      <vt:lpstr>AT MES 13</vt:lpstr>
      <vt:lpstr>AT MES 14</vt:lpstr>
      <vt:lpstr>AT MES 15</vt:lpstr>
      <vt:lpstr>FOR MES 1</vt:lpstr>
      <vt:lpstr>FOR MES 2</vt:lpstr>
      <vt:lpstr>FOR MES 3</vt:lpstr>
      <vt:lpstr>FOR MES 4</vt:lpstr>
      <vt:lpstr>FOR MES 5</vt:lpstr>
      <vt:lpstr>FOR MES 6</vt:lpstr>
      <vt:lpstr>FOR MES 7</vt:lpstr>
      <vt:lpstr>FOR MES 8</vt:lpstr>
      <vt:lpstr>FOR MES 9</vt:lpstr>
      <vt:lpstr>FOR MES 10</vt:lpstr>
      <vt:lpstr>FOR MES 11</vt:lpstr>
      <vt:lpstr>FOR MES 12</vt:lpstr>
      <vt:lpstr>FOR MES 13</vt:lpstr>
      <vt:lpstr>FOR MES 14</vt:lpstr>
      <vt:lpstr>FOR MES 15</vt:lpstr>
      <vt:lpstr>MODULO B</vt:lpstr>
      <vt:lpstr>JUST.GASTO</vt:lpstr>
      <vt:lpstr>CERTIF. GAST</vt:lpstr>
      <vt:lpstr>JUST.GASTO!_ftn1</vt:lpstr>
      <vt:lpstr>JUST.GASTO!_ftn2</vt:lpstr>
      <vt:lpstr>JUST.GASTO!_ftn3</vt:lpstr>
      <vt:lpstr>JUST.GASTO!_ftn4</vt:lpstr>
      <vt:lpstr>JUST.GASTO!_ftnref1</vt:lpstr>
      <vt:lpstr>JUST.GASTO!_ftnref3</vt:lpstr>
      <vt:lpstr>JUST.GASTO!_ftnref4</vt:lpstr>
      <vt:lpstr>'AT MES 1'!Área_de_impresión</vt:lpstr>
      <vt:lpstr>'AT MES 10'!Área_de_impresión</vt:lpstr>
      <vt:lpstr>'AT MES 11'!Área_de_impresión</vt:lpstr>
      <vt:lpstr>'AT MES 12'!Área_de_impresión</vt:lpstr>
      <vt:lpstr>'AT MES 13'!Área_de_impresión</vt:lpstr>
      <vt:lpstr>'AT MES 14'!Área_de_impresión</vt:lpstr>
      <vt:lpstr>'AT MES 15'!Área_de_impresión</vt:lpstr>
      <vt:lpstr>'AT MES 2'!Área_de_impresión</vt:lpstr>
      <vt:lpstr>'AT MES 3'!Área_de_impresión</vt:lpstr>
      <vt:lpstr>'AT MES 4'!Área_de_impresión</vt:lpstr>
      <vt:lpstr>'AT MES 5'!Área_de_impresión</vt:lpstr>
      <vt:lpstr>'AT MES 6'!Área_de_impresión</vt:lpstr>
      <vt:lpstr>'AT MES 7'!Área_de_impresión</vt:lpstr>
      <vt:lpstr>'AT MES 8'!Área_de_impresión</vt:lpstr>
      <vt:lpstr>'AT MES 9'!Área_de_impresión</vt:lpstr>
      <vt:lpstr>'CERTIF. GAST'!Área_de_impresión</vt:lpstr>
      <vt:lpstr>JUST.GASTO!Área_de_impresión</vt:lpstr>
      <vt:lpstr>'SS-SMI'!Área_de_impresión</vt:lpstr>
      <vt:lpstr>CONCEPTO</vt:lpstr>
      <vt:lpstr>JUST.GASTO!Texto13</vt:lpstr>
      <vt:lpstr>'CERTIF. GAST'!Texto14</vt:lpstr>
      <vt:lpstr>JUST.GASTO!Texto15</vt:lpstr>
      <vt:lpstr>JUST.GASTO!Texto16</vt:lpstr>
      <vt:lpstr>'CERTIF. GAST'!Texto17</vt:lpstr>
      <vt:lpstr>'CERTIF. GAST'!Texto18</vt:lpstr>
      <vt:lpstr>'CERTIF. GAST'!Texto19</vt:lpstr>
      <vt:lpstr>'CERTIF. GAST'!Texto20</vt:lpstr>
      <vt:lpstr>'CERTIF. GAST'!Texto21</vt:lpstr>
      <vt:lpstr>'CERTIF. GAST'!Texto22</vt:lpstr>
      <vt:lpstr>'CERTIF. GAST'!Texto23</vt:lpstr>
      <vt:lpstr>'CERTIF. GAST'!Texto24</vt:lpstr>
      <vt:lpstr>'CERTIF. GAST'!Texto25</vt:lpstr>
      <vt:lpstr>'CERTIF. GAST'!Texto26</vt:lpstr>
      <vt:lpstr>'CERTIF. GAST'!Texto29</vt:lpstr>
      <vt:lpstr>'CERTIF. GAST'!Texto30</vt:lpstr>
      <vt:lpstr>'CERTIF. GAST'!Texto31</vt:lpstr>
      <vt:lpstr>'CERTIF. GAST'!Texto33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Paco</dc:creator>
  <cp:lastModifiedBy>PARRILLA INIESTA, Mª.MEDINACELI</cp:lastModifiedBy>
  <cp:lastPrinted>2025-07-28T06:03:17Z</cp:lastPrinted>
  <dcterms:created xsi:type="dcterms:W3CDTF">2017-02-02T06:59:24Z</dcterms:created>
  <dcterms:modified xsi:type="dcterms:W3CDTF">2025-08-18T11:57:21Z</dcterms:modified>
</cp:coreProperties>
</file>